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643f093c425a149/09 งานท้องถิ่น/01 งาน อบต.ไทรเดี่ยว/ครวจ MIT/"/>
    </mc:Choice>
  </mc:AlternateContent>
  <xr:revisionPtr revIDLastSave="189" documentId="8_{C983C78B-C4A9-48A1-8DA4-442E2EEC6270}" xr6:coauthVersionLast="47" xr6:coauthVersionMax="47" xr10:uidLastSave="{31C174D7-0104-443E-9DC4-5BD656CA5E53}"/>
  <bookViews>
    <workbookView xWindow="-108" yWindow="-108" windowWidth="23256" windowHeight="12720" activeTab="2" xr2:uid="{409FEE8D-A2DA-42C0-BC65-914D812F4E49}"/>
  </bookViews>
  <sheets>
    <sheet name="แผนเหล็ก" sheetId="2" r:id="rId1"/>
    <sheet name="แผนพัสดุ" sheetId="1" r:id="rId2"/>
    <sheet name="รายงานกรรมการ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4" l="1"/>
  <c r="G9" i="4"/>
  <c r="E10" i="4"/>
  <c r="E9" i="4"/>
  <c r="D5" i="4"/>
  <c r="D22" i="2"/>
  <c r="D13" i="4" s="1"/>
  <c r="F22" i="2"/>
  <c r="E22" i="2"/>
  <c r="E15" i="4" s="1"/>
  <c r="G15" i="4" s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7" i="1"/>
  <c r="G21" i="1"/>
  <c r="H21" i="1"/>
  <c r="B5" i="2" l="1"/>
  <c r="E23" i="2"/>
  <c r="F23" i="2"/>
  <c r="F21" i="1"/>
  <c r="H22" i="1"/>
  <c r="D23" i="2" l="1"/>
  <c r="G22" i="1"/>
  <c r="F22" i="1"/>
</calcChain>
</file>

<file path=xl/sharedStrings.xml><?xml version="1.0" encoding="utf-8"?>
<sst xmlns="http://schemas.openxmlformats.org/spreadsheetml/2006/main" count="101" uniqueCount="59">
  <si>
    <t>ตารางการจัดทำแผนการใช้พัสดุที่ผลิตภายในประเทศ</t>
  </si>
  <si>
    <t>โครงการ</t>
  </si>
  <si>
    <t>รายการพัสดุหรือครุภัณฑ์ที่ใช้ในโครงการ</t>
  </si>
  <si>
    <t>แผนการใช้พัสดุที่ผลิตภายในประเทศ</t>
  </si>
  <si>
    <t>ลำดับ</t>
  </si>
  <si>
    <t>รายการ</t>
  </si>
  <si>
    <t>หน่วย</t>
  </si>
  <si>
    <t>ปริมาณ</t>
  </si>
  <si>
    <t>ราคาต่อหน่วย</t>
  </si>
  <si>
    <t>(บาท)</t>
  </si>
  <si>
    <t>(รวม)</t>
  </si>
  <si>
    <t>เป็นเงิน</t>
  </si>
  <si>
    <t>พัสดุ</t>
  </si>
  <si>
    <t>ในประเทศ</t>
  </si>
  <si>
    <t>ต่างประเทศ</t>
  </si>
  <si>
    <t>รวม</t>
  </si>
  <si>
    <t>อัตรา
(ร้อยละ)</t>
  </si>
  <si>
    <t>(ลงชื่อ)</t>
  </si>
  <si>
    <t>(คู่สัญญาฝ่ายผู้รับจ้าง)</t>
  </si>
  <si>
    <t>(                             )</t>
  </si>
  <si>
    <t>เหล็กเส้นกลม</t>
  </si>
  <si>
    <t>เหล็กข้ออ้อย</t>
  </si>
  <si>
    <t>ปูนซีเมนต์</t>
  </si>
  <si>
    <t>เหล็กตัว C</t>
  </si>
  <si>
    <t>ไม้ 1 1/2" x 3"</t>
  </si>
  <si>
    <t>ตัน</t>
  </si>
  <si>
    <t>ลบ.ฟ.</t>
  </si>
  <si>
    <t>กระเบื้อง</t>
  </si>
  <si>
    <t>แผ่น</t>
  </si>
  <si>
    <t>เหล็ก</t>
  </si>
  <si>
    <t>ตารางการจัดทำแผนการใช้เหล็กที่ผลิตภายในประเทศ</t>
  </si>
  <si>
    <t xml:space="preserve">            (                             )</t>
  </si>
  <si>
    <t>(ลงชื่อ)                                     (คู่สัญญาฝ่ายผู้รับจ้าง)</t>
  </si>
  <si>
    <t>แผนการใช้เหล็กที่ผลิตภายในประเทศ</t>
  </si>
  <si>
    <t>ตารางรายงานผลการใช้พัสดุที่ผลิตภายในประเทศ</t>
  </si>
  <si>
    <t>การใช้พัสดุทั้งโครงการ</t>
  </si>
  <si>
    <t>รายการพัสดุทั้งโครงการ</t>
  </si>
  <si>
    <t>มูลค่าพัสดุทั้งโครงการ</t>
  </si>
  <si>
    <t>บาท</t>
  </si>
  <si>
    <t>มูลค่าการใช้พัสดุที่ผลิตในประเทศ</t>
  </si>
  <si>
    <t>จำนวนเงิน</t>
  </si>
  <si>
    <t>อัตรา(ร้อยละ)</t>
  </si>
  <si>
    <t>มูลค่าพัสดุที่ผลิตภายในประเทศ</t>
  </si>
  <si>
    <t>มูลค่าพัสดุที่ผลิตจากต่างประเทศ</t>
  </si>
  <si>
    <t>ปริมาณการใช้เหล็กทั้งโครงการ</t>
  </si>
  <si>
    <t>ตัน  มูลค่าเหล็กทั้งโครงการ</t>
  </si>
  <si>
    <t>ปริมาณการใช้เหล็ก</t>
  </si>
  <si>
    <t>สรุป</t>
  </si>
  <si>
    <t>*</t>
  </si>
  <si>
    <t>เป็นไปตามกฎกระทรวงกำหนดพัสดุและวิธีการจัดซื้อจัดจ้างพัสดุที่รัฐต้องการส่งเสริม</t>
  </si>
  <si>
    <t>หรือสนับสนุน(ฉบับที่ 2) พ.ศ. 2563</t>
  </si>
  <si>
    <t>1.ร้อยละ 60 พัสดุทั่วไป (มูลค่า)</t>
  </si>
  <si>
    <t>2.ร้อยละ 90 เหล็ก (ปริมาณ)</t>
  </si>
  <si>
    <t>ไม่เป็นไปตามกฎกระทรวงกำหนดพัสดุและวิธีการจัดซื้อจัดจ้างพัสดุที่รัฐต้องการส่งเสริม</t>
  </si>
  <si>
    <t>เหตุผล/ความจำเป็นที่หน่วยงานของรัฐไม่สามารถดำเนินการได้</t>
  </si>
  <si>
    <t>.............................................................................................................................................</t>
  </si>
  <si>
    <t>ประธานกรรมการตรวจรับพัสดุ</t>
  </si>
  <si>
    <t>(นายธราเทพ  ทองเบ้า)</t>
  </si>
  <si>
    <t>กรรมการตรวจรับพัสดุ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</si>
</sst>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NumberFormat="1" applyFont="1" applyBorder="1" applyAlignment="1">
      <alignment horizontal="center"/>
    </xf>
    <xf numFmtId="0" fontId="4" fillId="0" borderId="5" xfId="1" applyNumberFormat="1" applyFont="1" applyBorder="1" applyAlignment="1">
      <alignment horizontal="center"/>
    </xf>
    <xf numFmtId="0" fontId="4" fillId="0" borderId="1" xfId="1" applyNumberFormat="1" applyFont="1" applyBorder="1" applyAlignment="1">
      <alignment horizontal="center"/>
    </xf>
    <xf numFmtId="43" fontId="4" fillId="0" borderId="4" xfId="0" applyNumberFormat="1" applyFont="1" applyBorder="1" applyAlignment="1">
      <alignment horizontal="center"/>
    </xf>
    <xf numFmtId="43" fontId="4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43" fontId="4" fillId="0" borderId="4" xfId="1" applyNumberFormat="1" applyFont="1" applyBorder="1" applyAlignment="1">
      <alignment horizontal="center"/>
    </xf>
    <xf numFmtId="0" fontId="4" fillId="2" borderId="0" xfId="0" applyFont="1" applyFill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ADC79-191D-4619-B6EE-DB40C2F23701}">
  <dimension ref="A1:F26"/>
  <sheetViews>
    <sheetView showGridLines="0" topLeftCell="A22" workbookViewId="0">
      <selection activeCell="B5" sqref="B5"/>
    </sheetView>
  </sheetViews>
  <sheetFormatPr defaultRowHeight="18" x14ac:dyDescent="0.35"/>
  <cols>
    <col min="1" max="1" width="8.5" style="4" customWidth="1"/>
    <col min="2" max="2" width="57.625" style="2" customWidth="1"/>
    <col min="3" max="3" width="8.875" style="4" customWidth="1"/>
    <col min="4" max="4" width="12.375" style="2" bestFit="1" customWidth="1"/>
    <col min="5" max="6" width="14.375" style="2" customWidth="1"/>
    <col min="7" max="16384" width="9" style="2"/>
  </cols>
  <sheetData>
    <row r="1" spans="1:6" ht="21" x14ac:dyDescent="0.4">
      <c r="A1" s="1" t="s">
        <v>30</v>
      </c>
      <c r="B1" s="1"/>
      <c r="C1" s="1"/>
      <c r="D1" s="1"/>
      <c r="E1" s="1"/>
      <c r="F1" s="1"/>
    </row>
    <row r="2" spans="1:6" ht="21" x14ac:dyDescent="0.4">
      <c r="A2" s="1" t="s">
        <v>1</v>
      </c>
      <c r="B2" s="1"/>
      <c r="C2" s="1"/>
      <c r="D2" s="1"/>
      <c r="E2" s="1"/>
      <c r="F2" s="1"/>
    </row>
    <row r="3" spans="1:6" x14ac:dyDescent="0.35">
      <c r="B3" s="2" t="s">
        <v>2</v>
      </c>
    </row>
    <row r="4" spans="1:6" x14ac:dyDescent="0.35">
      <c r="B4" s="2" t="s">
        <v>33</v>
      </c>
    </row>
    <row r="5" spans="1:6" x14ac:dyDescent="0.35">
      <c r="B5" s="2" t="str">
        <f>"ปริมาณเหล็กทั้งโครงการ   "&amp;FIXED(D22,2)&amp;"    ตัน"</f>
        <v>ปริมาณเหล็กทั้งโครงการ   7.00    ตัน</v>
      </c>
    </row>
    <row r="6" spans="1:6" s="4" customFormat="1" x14ac:dyDescent="0.35">
      <c r="A6" s="5" t="s">
        <v>4</v>
      </c>
      <c r="B6" s="5" t="s">
        <v>5</v>
      </c>
      <c r="C6" s="5" t="s">
        <v>6</v>
      </c>
      <c r="D6" s="5" t="s">
        <v>7</v>
      </c>
      <c r="E6" s="6" t="s">
        <v>29</v>
      </c>
      <c r="F6" s="6" t="s">
        <v>29</v>
      </c>
    </row>
    <row r="7" spans="1:6" s="4" customFormat="1" x14ac:dyDescent="0.35">
      <c r="A7" s="7"/>
      <c r="B7" s="7"/>
      <c r="C7" s="7"/>
      <c r="D7" s="7"/>
      <c r="E7" s="8" t="s">
        <v>13</v>
      </c>
      <c r="F7" s="8" t="s">
        <v>14</v>
      </c>
    </row>
    <row r="8" spans="1:6" x14ac:dyDescent="0.35">
      <c r="A8" s="9">
        <v>1</v>
      </c>
      <c r="B8" s="10" t="s">
        <v>20</v>
      </c>
      <c r="C8" s="9" t="s">
        <v>25</v>
      </c>
      <c r="D8" s="11">
        <v>2</v>
      </c>
      <c r="E8" s="11">
        <v>2</v>
      </c>
      <c r="F8" s="11"/>
    </row>
    <row r="9" spans="1:6" x14ac:dyDescent="0.35">
      <c r="A9" s="9">
        <v>2</v>
      </c>
      <c r="B9" s="10" t="s">
        <v>21</v>
      </c>
      <c r="C9" s="9" t="s">
        <v>25</v>
      </c>
      <c r="D9" s="11">
        <v>3</v>
      </c>
      <c r="E9" s="11">
        <v>2</v>
      </c>
      <c r="F9" s="11">
        <v>1</v>
      </c>
    </row>
    <row r="10" spans="1:6" x14ac:dyDescent="0.35">
      <c r="A10" s="9">
        <v>3</v>
      </c>
      <c r="B10" s="10" t="s">
        <v>23</v>
      </c>
      <c r="C10" s="9" t="s">
        <v>25</v>
      </c>
      <c r="D10" s="11">
        <v>2</v>
      </c>
      <c r="E10" s="11">
        <v>2</v>
      </c>
      <c r="F10" s="11"/>
    </row>
    <row r="11" spans="1:6" x14ac:dyDescent="0.35">
      <c r="A11" s="9"/>
      <c r="B11" s="10"/>
      <c r="C11" s="9"/>
      <c r="D11" s="11"/>
      <c r="E11" s="11"/>
      <c r="F11" s="11"/>
    </row>
    <row r="12" spans="1:6" x14ac:dyDescent="0.35">
      <c r="A12" s="9"/>
      <c r="B12" s="10"/>
      <c r="C12" s="9"/>
      <c r="D12" s="11"/>
      <c r="E12" s="11"/>
      <c r="F12" s="11"/>
    </row>
    <row r="13" spans="1:6" x14ac:dyDescent="0.35">
      <c r="A13" s="9"/>
      <c r="B13" s="10"/>
      <c r="C13" s="9"/>
      <c r="D13" s="11"/>
      <c r="E13" s="11"/>
      <c r="F13" s="11"/>
    </row>
    <row r="14" spans="1:6" x14ac:dyDescent="0.35">
      <c r="A14" s="9"/>
      <c r="B14" s="10"/>
      <c r="C14" s="9"/>
      <c r="D14" s="11"/>
      <c r="E14" s="11"/>
      <c r="F14" s="11"/>
    </row>
    <row r="15" spans="1:6" x14ac:dyDescent="0.35">
      <c r="A15" s="9"/>
      <c r="B15" s="10"/>
      <c r="C15" s="9"/>
      <c r="D15" s="11"/>
      <c r="E15" s="11"/>
      <c r="F15" s="11"/>
    </row>
    <row r="16" spans="1:6" x14ac:dyDescent="0.35">
      <c r="A16" s="9"/>
      <c r="B16" s="10"/>
      <c r="C16" s="9"/>
      <c r="D16" s="11"/>
      <c r="E16" s="11"/>
      <c r="F16" s="11"/>
    </row>
    <row r="17" spans="1:6" x14ac:dyDescent="0.35">
      <c r="A17" s="9"/>
      <c r="B17" s="10"/>
      <c r="C17" s="9"/>
      <c r="D17" s="11"/>
      <c r="E17" s="11"/>
      <c r="F17" s="11"/>
    </row>
    <row r="18" spans="1:6" x14ac:dyDescent="0.35">
      <c r="A18" s="9"/>
      <c r="B18" s="10"/>
      <c r="C18" s="9"/>
      <c r="D18" s="11"/>
      <c r="E18" s="11"/>
      <c r="F18" s="11"/>
    </row>
    <row r="19" spans="1:6" x14ac:dyDescent="0.35">
      <c r="A19" s="9"/>
      <c r="B19" s="10"/>
      <c r="C19" s="9"/>
      <c r="D19" s="11"/>
      <c r="E19" s="11"/>
      <c r="F19" s="11"/>
    </row>
    <row r="20" spans="1:6" x14ac:dyDescent="0.35">
      <c r="A20" s="9"/>
      <c r="B20" s="10"/>
      <c r="C20" s="9"/>
      <c r="D20" s="11"/>
      <c r="E20" s="11"/>
      <c r="F20" s="11"/>
    </row>
    <row r="21" spans="1:6" x14ac:dyDescent="0.35">
      <c r="A21" s="9"/>
      <c r="B21" s="10"/>
      <c r="C21" s="9"/>
      <c r="D21" s="11"/>
      <c r="E21" s="11"/>
      <c r="F21" s="11"/>
    </row>
    <row r="22" spans="1:6" x14ac:dyDescent="0.35">
      <c r="A22" s="12" t="s">
        <v>15</v>
      </c>
      <c r="B22" s="13"/>
      <c r="C22" s="12"/>
      <c r="D22" s="14">
        <f>SUM(D8:D21)</f>
        <v>7</v>
      </c>
      <c r="E22" s="14">
        <f t="shared" ref="E22:F22" si="0">SUM(E8:E21)</f>
        <v>6</v>
      </c>
      <c r="F22" s="14">
        <f t="shared" si="0"/>
        <v>1</v>
      </c>
    </row>
    <row r="23" spans="1:6" ht="36" x14ac:dyDescent="0.35">
      <c r="A23" s="15" t="s">
        <v>16</v>
      </c>
      <c r="B23" s="13"/>
      <c r="C23" s="12"/>
      <c r="D23" s="16">
        <f>ROUND(E23+F23,2)</f>
        <v>100</v>
      </c>
      <c r="E23" s="16">
        <f>ROUND(E22*100/$D$22,2)</f>
        <v>85.71</v>
      </c>
      <c r="F23" s="16">
        <f>ROUND(F22*100/$D$22,2)</f>
        <v>14.29</v>
      </c>
    </row>
    <row r="25" spans="1:6" x14ac:dyDescent="0.35">
      <c r="B25" s="19" t="s">
        <v>32</v>
      </c>
      <c r="C25" s="2"/>
    </row>
    <row r="26" spans="1:6" x14ac:dyDescent="0.35">
      <c r="B26" s="18" t="s">
        <v>31</v>
      </c>
      <c r="D26" s="18"/>
    </row>
  </sheetData>
  <mergeCells count="6">
    <mergeCell ref="A1:F1"/>
    <mergeCell ref="A2:F2"/>
    <mergeCell ref="A6:A7"/>
    <mergeCell ref="B6:B7"/>
    <mergeCell ref="C6:C7"/>
    <mergeCell ref="D6:D7"/>
  </mergeCells>
  <printOptions horizontalCentered="1"/>
  <pageMargins left="0.24" right="0.22" top="0.43307086614173229" bottom="0.23622047244094491" header="0.31496062992125984" footer="0.15748031496062992"/>
  <pageSetup paperSize="2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6F46E-1EEB-4AC0-A0CE-7AB19A53A23F}">
  <dimension ref="A1:H25"/>
  <sheetViews>
    <sheetView showGridLines="0" workbookViewId="0">
      <selection activeCell="B23" sqref="B23"/>
    </sheetView>
  </sheetViews>
  <sheetFormatPr defaultRowHeight="18" x14ac:dyDescent="0.35"/>
  <cols>
    <col min="1" max="1" width="8.5" style="4" customWidth="1"/>
    <col min="2" max="2" width="68.375" style="2" customWidth="1"/>
    <col min="3" max="3" width="8.875" style="4" customWidth="1"/>
    <col min="4" max="4" width="10" style="2" customWidth="1"/>
    <col min="5" max="5" width="14.625" style="2" customWidth="1"/>
    <col min="6" max="8" width="14.375" style="2" customWidth="1"/>
    <col min="9" max="16384" width="9" style="2"/>
  </cols>
  <sheetData>
    <row r="1" spans="1:8" ht="2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4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5">
      <c r="B3" s="2" t="s">
        <v>2</v>
      </c>
    </row>
    <row r="4" spans="1:8" x14ac:dyDescent="0.35">
      <c r="B4" s="2" t="s">
        <v>3</v>
      </c>
    </row>
    <row r="5" spans="1:8" s="4" customFormat="1" x14ac:dyDescent="0.35">
      <c r="A5" s="5" t="s">
        <v>4</v>
      </c>
      <c r="B5" s="5" t="s">
        <v>5</v>
      </c>
      <c r="C5" s="5" t="s">
        <v>6</v>
      </c>
      <c r="D5" s="5" t="s">
        <v>7</v>
      </c>
      <c r="E5" s="6" t="s">
        <v>8</v>
      </c>
      <c r="F5" s="6" t="s">
        <v>11</v>
      </c>
      <c r="G5" s="6" t="s">
        <v>12</v>
      </c>
      <c r="H5" s="6" t="s">
        <v>12</v>
      </c>
    </row>
    <row r="6" spans="1:8" s="4" customFormat="1" x14ac:dyDescent="0.35">
      <c r="A6" s="7"/>
      <c r="B6" s="7"/>
      <c r="C6" s="7"/>
      <c r="D6" s="7"/>
      <c r="E6" s="8" t="s">
        <v>9</v>
      </c>
      <c r="F6" s="8" t="s">
        <v>10</v>
      </c>
      <c r="G6" s="8" t="s">
        <v>13</v>
      </c>
      <c r="H6" s="8" t="s">
        <v>14</v>
      </c>
    </row>
    <row r="7" spans="1:8" x14ac:dyDescent="0.35">
      <c r="A7" s="9">
        <v>1</v>
      </c>
      <c r="B7" s="10" t="s">
        <v>20</v>
      </c>
      <c r="C7" s="9" t="s">
        <v>25</v>
      </c>
      <c r="D7" s="11">
        <v>2</v>
      </c>
      <c r="E7" s="11">
        <v>22530</v>
      </c>
      <c r="F7" s="11">
        <f>IF(D7="","",ROUND(D7*E7,2))</f>
        <v>45060</v>
      </c>
      <c r="G7" s="11">
        <v>45060</v>
      </c>
      <c r="H7" s="11"/>
    </row>
    <row r="8" spans="1:8" x14ac:dyDescent="0.35">
      <c r="A8" s="9">
        <v>2</v>
      </c>
      <c r="B8" s="10" t="s">
        <v>21</v>
      </c>
      <c r="C8" s="9" t="s">
        <v>25</v>
      </c>
      <c r="D8" s="11">
        <v>3</v>
      </c>
      <c r="E8" s="11">
        <v>23250</v>
      </c>
      <c r="F8" s="11">
        <f t="shared" ref="F8:F20" si="0">IF(D8="","",ROUND(D8*E8,2))</f>
        <v>69750</v>
      </c>
      <c r="G8" s="11">
        <v>69750</v>
      </c>
      <c r="H8" s="11"/>
    </row>
    <row r="9" spans="1:8" x14ac:dyDescent="0.35">
      <c r="A9" s="9">
        <v>3</v>
      </c>
      <c r="B9" s="10" t="s">
        <v>23</v>
      </c>
      <c r="C9" s="9" t="s">
        <v>25</v>
      </c>
      <c r="D9" s="11">
        <v>2</v>
      </c>
      <c r="E9" s="11">
        <v>22563</v>
      </c>
      <c r="F9" s="11">
        <f t="shared" si="0"/>
        <v>45126</v>
      </c>
      <c r="G9" s="11">
        <v>45126</v>
      </c>
      <c r="H9" s="11"/>
    </row>
    <row r="10" spans="1:8" x14ac:dyDescent="0.35">
      <c r="A10" s="9">
        <v>4</v>
      </c>
      <c r="B10" s="10" t="s">
        <v>22</v>
      </c>
      <c r="C10" s="9" t="s">
        <v>25</v>
      </c>
      <c r="D10" s="11">
        <v>1</v>
      </c>
      <c r="E10" s="11">
        <v>5890</v>
      </c>
      <c r="F10" s="11">
        <f t="shared" si="0"/>
        <v>5890</v>
      </c>
      <c r="G10" s="11">
        <v>3000</v>
      </c>
      <c r="H10" s="11">
        <v>2890</v>
      </c>
    </row>
    <row r="11" spans="1:8" x14ac:dyDescent="0.35">
      <c r="A11" s="9">
        <v>5</v>
      </c>
      <c r="B11" s="10" t="s">
        <v>24</v>
      </c>
      <c r="C11" s="9" t="s">
        <v>26</v>
      </c>
      <c r="D11" s="11">
        <v>10</v>
      </c>
      <c r="E11" s="11">
        <v>150</v>
      </c>
      <c r="F11" s="11">
        <f t="shared" si="0"/>
        <v>1500</v>
      </c>
      <c r="G11" s="11">
        <v>1500</v>
      </c>
      <c r="H11" s="11"/>
    </row>
    <row r="12" spans="1:8" x14ac:dyDescent="0.35">
      <c r="A12" s="9">
        <v>6</v>
      </c>
      <c r="B12" s="10" t="s">
        <v>27</v>
      </c>
      <c r="C12" s="9" t="s">
        <v>28</v>
      </c>
      <c r="D12" s="11">
        <v>120</v>
      </c>
      <c r="E12" s="11">
        <v>55</v>
      </c>
      <c r="F12" s="11">
        <f t="shared" si="0"/>
        <v>6600</v>
      </c>
      <c r="G12" s="11">
        <v>6600</v>
      </c>
      <c r="H12" s="11"/>
    </row>
    <row r="13" spans="1:8" x14ac:dyDescent="0.35">
      <c r="A13" s="9"/>
      <c r="B13" s="10"/>
      <c r="C13" s="9"/>
      <c r="D13" s="11"/>
      <c r="E13" s="11"/>
      <c r="F13" s="11" t="str">
        <f t="shared" si="0"/>
        <v/>
      </c>
      <c r="G13" s="11"/>
      <c r="H13" s="11"/>
    </row>
    <row r="14" spans="1:8" x14ac:dyDescent="0.35">
      <c r="A14" s="9"/>
      <c r="B14" s="10"/>
      <c r="C14" s="9"/>
      <c r="D14" s="11"/>
      <c r="E14" s="11"/>
      <c r="F14" s="11" t="str">
        <f t="shared" si="0"/>
        <v/>
      </c>
      <c r="G14" s="11"/>
      <c r="H14" s="11"/>
    </row>
    <row r="15" spans="1:8" x14ac:dyDescent="0.35">
      <c r="A15" s="9"/>
      <c r="B15" s="10"/>
      <c r="C15" s="9"/>
      <c r="D15" s="11"/>
      <c r="E15" s="11"/>
      <c r="F15" s="11" t="str">
        <f t="shared" si="0"/>
        <v/>
      </c>
      <c r="G15" s="11"/>
      <c r="H15" s="11"/>
    </row>
    <row r="16" spans="1:8" x14ac:dyDescent="0.35">
      <c r="A16" s="9"/>
      <c r="B16" s="10"/>
      <c r="C16" s="9"/>
      <c r="D16" s="11"/>
      <c r="E16" s="11"/>
      <c r="F16" s="11" t="str">
        <f t="shared" si="0"/>
        <v/>
      </c>
      <c r="G16" s="11"/>
      <c r="H16" s="11"/>
    </row>
    <row r="17" spans="1:8" x14ac:dyDescent="0.35">
      <c r="A17" s="9"/>
      <c r="B17" s="10"/>
      <c r="C17" s="9"/>
      <c r="D17" s="11"/>
      <c r="E17" s="11"/>
      <c r="F17" s="11" t="str">
        <f t="shared" si="0"/>
        <v/>
      </c>
      <c r="G17" s="11"/>
      <c r="H17" s="11"/>
    </row>
    <row r="18" spans="1:8" x14ac:dyDescent="0.35">
      <c r="A18" s="9"/>
      <c r="B18" s="10"/>
      <c r="C18" s="9"/>
      <c r="D18" s="11"/>
      <c r="E18" s="11"/>
      <c r="F18" s="11" t="str">
        <f t="shared" si="0"/>
        <v/>
      </c>
      <c r="G18" s="11"/>
      <c r="H18" s="11"/>
    </row>
    <row r="19" spans="1:8" x14ac:dyDescent="0.35">
      <c r="A19" s="9"/>
      <c r="B19" s="10"/>
      <c r="C19" s="9"/>
      <c r="D19" s="11"/>
      <c r="E19" s="11"/>
      <c r="F19" s="11" t="str">
        <f t="shared" si="0"/>
        <v/>
      </c>
      <c r="G19" s="11"/>
      <c r="H19" s="11"/>
    </row>
    <row r="20" spans="1:8" x14ac:dyDescent="0.35">
      <c r="A20" s="9"/>
      <c r="B20" s="10"/>
      <c r="C20" s="9"/>
      <c r="D20" s="11"/>
      <c r="E20" s="11"/>
      <c r="F20" s="11" t="str">
        <f t="shared" si="0"/>
        <v/>
      </c>
      <c r="G20" s="11"/>
      <c r="H20" s="11"/>
    </row>
    <row r="21" spans="1:8" x14ac:dyDescent="0.35">
      <c r="A21" s="12" t="s">
        <v>15</v>
      </c>
      <c r="B21" s="13"/>
      <c r="C21" s="12"/>
      <c r="D21" s="14"/>
      <c r="E21" s="14"/>
      <c r="F21" s="14">
        <f>SUM(F7:F20)</f>
        <v>173926</v>
      </c>
      <c r="G21" s="14">
        <f t="shared" ref="G21:H21" si="1">SUM(G7:G20)</f>
        <v>171036</v>
      </c>
      <c r="H21" s="14">
        <f t="shared" si="1"/>
        <v>2890</v>
      </c>
    </row>
    <row r="22" spans="1:8" ht="36" x14ac:dyDescent="0.35">
      <c r="A22" s="15" t="s">
        <v>16</v>
      </c>
      <c r="B22" s="13"/>
      <c r="C22" s="12"/>
      <c r="D22" s="13"/>
      <c r="E22" s="13"/>
      <c r="F22" s="16">
        <f>ROUND(F21*100/$F$21,2)</f>
        <v>100</v>
      </c>
      <c r="G22" s="16">
        <f>ROUND(G21*100/$F$21,2)</f>
        <v>98.34</v>
      </c>
      <c r="H22" s="16">
        <f>ROUND(H21*100/$F$21,2)</f>
        <v>1.66</v>
      </c>
    </row>
    <row r="24" spans="1:8" x14ac:dyDescent="0.35">
      <c r="C24" s="17" t="s">
        <v>17</v>
      </c>
      <c r="F24" s="2" t="s">
        <v>18</v>
      </c>
    </row>
    <row r="25" spans="1:8" x14ac:dyDescent="0.35">
      <c r="D25" s="3" t="s">
        <v>19</v>
      </c>
      <c r="E25" s="3"/>
    </row>
  </sheetData>
  <mergeCells count="7">
    <mergeCell ref="D25:E25"/>
    <mergeCell ref="D5:D6"/>
    <mergeCell ref="A5:A6"/>
    <mergeCell ref="B5:B6"/>
    <mergeCell ref="C5:C6"/>
    <mergeCell ref="A1:H1"/>
    <mergeCell ref="A2:H2"/>
  </mergeCells>
  <printOptions horizontalCentered="1"/>
  <pageMargins left="0.24" right="0.22" top="0.43307086614173229" bottom="0.23622047244094491" header="0.31496062992125984" footer="0.15748031496062992"/>
  <pageSetup paperSize="2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5D7D4-04D9-485D-B07E-ED79DEFF177D}">
  <dimension ref="A1:H37"/>
  <sheetViews>
    <sheetView showGridLines="0" tabSelected="1" workbookViewId="0">
      <selection activeCell="F39" sqref="F39"/>
    </sheetView>
  </sheetViews>
  <sheetFormatPr defaultRowHeight="18" x14ac:dyDescent="0.35"/>
  <cols>
    <col min="1" max="2" width="13" style="2" customWidth="1"/>
    <col min="3" max="4" width="13" style="4" customWidth="1"/>
    <col min="5" max="8" width="13" style="2" customWidth="1"/>
    <col min="9" max="16384" width="9" style="2"/>
  </cols>
  <sheetData>
    <row r="1" spans="1:8" ht="21" x14ac:dyDescent="0.4">
      <c r="A1" s="1" t="s">
        <v>34</v>
      </c>
      <c r="B1" s="1"/>
      <c r="C1" s="1"/>
      <c r="D1" s="1"/>
      <c r="E1" s="1"/>
      <c r="F1" s="1"/>
      <c r="G1" s="1"/>
      <c r="H1" s="1"/>
    </row>
    <row r="2" spans="1:8" ht="21" x14ac:dyDescent="0.4">
      <c r="B2" s="1"/>
      <c r="C2" s="1"/>
      <c r="D2" s="1"/>
      <c r="E2" s="1"/>
      <c r="F2" s="1"/>
      <c r="G2" s="1"/>
    </row>
    <row r="3" spans="1:8" x14ac:dyDescent="0.35">
      <c r="B3" s="2" t="s">
        <v>35</v>
      </c>
    </row>
    <row r="4" spans="1:8" x14ac:dyDescent="0.35">
      <c r="B4" s="2" t="s">
        <v>36</v>
      </c>
      <c r="D4" s="27"/>
      <c r="E4" s="2" t="s">
        <v>5</v>
      </c>
    </row>
    <row r="5" spans="1:8" x14ac:dyDescent="0.35">
      <c r="B5" s="2" t="s">
        <v>37</v>
      </c>
      <c r="D5" s="26">
        <f>แผนพัสดุ!F21</f>
        <v>173926</v>
      </c>
      <c r="E5" s="2" t="s">
        <v>38</v>
      </c>
    </row>
    <row r="7" spans="1:8" x14ac:dyDescent="0.35">
      <c r="B7" s="2" t="s">
        <v>39</v>
      </c>
    </row>
    <row r="8" spans="1:8" x14ac:dyDescent="0.35">
      <c r="A8" s="30" t="s">
        <v>5</v>
      </c>
      <c r="B8" s="31"/>
      <c r="C8" s="30" t="s">
        <v>6</v>
      </c>
      <c r="D8" s="31"/>
      <c r="E8" s="32" t="s">
        <v>40</v>
      </c>
      <c r="F8" s="33"/>
      <c r="G8" s="34" t="s">
        <v>41</v>
      </c>
      <c r="H8" s="34"/>
    </row>
    <row r="9" spans="1:8" x14ac:dyDescent="0.35">
      <c r="A9" s="20" t="s">
        <v>42</v>
      </c>
      <c r="B9" s="21"/>
      <c r="C9" s="25" t="s">
        <v>38</v>
      </c>
      <c r="D9" s="22"/>
      <c r="E9" s="28">
        <f>แผนพัสดุ!G21</f>
        <v>171036</v>
      </c>
      <c r="F9" s="23"/>
      <c r="G9" s="24">
        <f>ROUND(E9*100/D5,2)</f>
        <v>98.34</v>
      </c>
      <c r="H9" s="24"/>
    </row>
    <row r="10" spans="1:8" x14ac:dyDescent="0.35">
      <c r="A10" s="20" t="s">
        <v>43</v>
      </c>
      <c r="B10" s="21"/>
      <c r="C10" s="25" t="s">
        <v>38</v>
      </c>
      <c r="D10" s="22"/>
      <c r="E10" s="28">
        <f>แผนพัสดุ!H21</f>
        <v>2890</v>
      </c>
      <c r="F10" s="23"/>
      <c r="G10" s="24">
        <f>ROUND(E10*100/D5,2)</f>
        <v>1.66</v>
      </c>
      <c r="H10" s="24"/>
    </row>
    <row r="12" spans="1:8" x14ac:dyDescent="0.35">
      <c r="B12" s="2" t="s">
        <v>44</v>
      </c>
    </row>
    <row r="13" spans="1:8" x14ac:dyDescent="0.35">
      <c r="B13" s="2" t="s">
        <v>44</v>
      </c>
      <c r="D13" s="26">
        <f>แผนเหล็ก!D22</f>
        <v>7</v>
      </c>
      <c r="E13" s="2" t="s">
        <v>45</v>
      </c>
      <c r="G13" s="29"/>
      <c r="H13" s="2" t="s">
        <v>38</v>
      </c>
    </row>
    <row r="14" spans="1:8" x14ac:dyDescent="0.35">
      <c r="A14" s="30" t="s">
        <v>5</v>
      </c>
      <c r="B14" s="31"/>
      <c r="C14" s="30" t="s">
        <v>6</v>
      </c>
      <c r="D14" s="31"/>
      <c r="E14" s="32" t="s">
        <v>40</v>
      </c>
      <c r="F14" s="33"/>
      <c r="G14" s="34" t="s">
        <v>41</v>
      </c>
      <c r="H14" s="34"/>
    </row>
    <row r="15" spans="1:8" x14ac:dyDescent="0.35">
      <c r="A15" s="20" t="s">
        <v>46</v>
      </c>
      <c r="B15" s="21"/>
      <c r="C15" s="25" t="s">
        <v>25</v>
      </c>
      <c r="D15" s="22"/>
      <c r="E15" s="28">
        <f>แผนเหล็ก!E22</f>
        <v>6</v>
      </c>
      <c r="F15" s="23"/>
      <c r="G15" s="24">
        <f>ROUND(E15*100/D13,2)</f>
        <v>85.71</v>
      </c>
      <c r="H15" s="24"/>
    </row>
    <row r="17" spans="2:6" x14ac:dyDescent="0.35">
      <c r="B17" s="35" t="s">
        <v>47</v>
      </c>
    </row>
    <row r="18" spans="2:6" x14ac:dyDescent="0.35">
      <c r="B18" s="36" t="s">
        <v>48</v>
      </c>
      <c r="C18" s="19" t="s">
        <v>49</v>
      </c>
    </row>
    <row r="19" spans="2:6" x14ac:dyDescent="0.35">
      <c r="C19" s="19" t="s">
        <v>50</v>
      </c>
    </row>
    <row r="20" spans="2:6" x14ac:dyDescent="0.35">
      <c r="C20" s="19" t="s">
        <v>51</v>
      </c>
    </row>
    <row r="21" spans="2:6" x14ac:dyDescent="0.35">
      <c r="C21" s="19" t="s">
        <v>52</v>
      </c>
    </row>
    <row r="23" spans="2:6" x14ac:dyDescent="0.35">
      <c r="B23" s="36" t="s">
        <v>48</v>
      </c>
      <c r="C23" s="19" t="s">
        <v>53</v>
      </c>
    </row>
    <row r="24" spans="2:6" x14ac:dyDescent="0.35">
      <c r="C24" s="19" t="s">
        <v>50</v>
      </c>
    </row>
    <row r="25" spans="2:6" x14ac:dyDescent="0.35">
      <c r="C25" s="19" t="s">
        <v>54</v>
      </c>
    </row>
    <row r="26" spans="2:6" x14ac:dyDescent="0.35">
      <c r="C26" s="19" t="s">
        <v>55</v>
      </c>
    </row>
    <row r="27" spans="2:6" x14ac:dyDescent="0.35">
      <c r="C27" s="19" t="s">
        <v>55</v>
      </c>
    </row>
    <row r="30" spans="2:6" x14ac:dyDescent="0.35">
      <c r="C30" s="17" t="s">
        <v>17</v>
      </c>
      <c r="F30" s="2" t="s">
        <v>56</v>
      </c>
    </row>
    <row r="31" spans="2:6" x14ac:dyDescent="0.35">
      <c r="D31" s="3" t="s">
        <v>57</v>
      </c>
      <c r="E31" s="3"/>
    </row>
    <row r="33" spans="3:6" x14ac:dyDescent="0.35">
      <c r="C33" s="17" t="s">
        <v>17</v>
      </c>
      <c r="F33" s="2" t="s">
        <v>58</v>
      </c>
    </row>
    <row r="34" spans="3:6" x14ac:dyDescent="0.35">
      <c r="D34" s="3" t="s">
        <v>57</v>
      </c>
      <c r="E34" s="3"/>
    </row>
    <row r="36" spans="3:6" x14ac:dyDescent="0.35">
      <c r="C36" s="17" t="s">
        <v>17</v>
      </c>
      <c r="F36" s="2" t="s">
        <v>58</v>
      </c>
    </row>
    <row r="37" spans="3:6" x14ac:dyDescent="0.35">
      <c r="D37" s="3" t="s">
        <v>57</v>
      </c>
      <c r="E37" s="3"/>
    </row>
  </sheetData>
  <mergeCells count="25">
    <mergeCell ref="D37:E37"/>
    <mergeCell ref="A15:B15"/>
    <mergeCell ref="C15:D15"/>
    <mergeCell ref="E15:F15"/>
    <mergeCell ref="G15:H15"/>
    <mergeCell ref="D31:E31"/>
    <mergeCell ref="D34:E34"/>
    <mergeCell ref="G9:H9"/>
    <mergeCell ref="G10:H10"/>
    <mergeCell ref="A1:H1"/>
    <mergeCell ref="A14:B14"/>
    <mergeCell ref="C14:D14"/>
    <mergeCell ref="E14:F14"/>
    <mergeCell ref="G14:H14"/>
    <mergeCell ref="A9:B9"/>
    <mergeCell ref="A10:B10"/>
    <mergeCell ref="C8:D8"/>
    <mergeCell ref="C9:D9"/>
    <mergeCell ref="C10:D10"/>
    <mergeCell ref="E8:F8"/>
    <mergeCell ref="E9:F9"/>
    <mergeCell ref="E10:F10"/>
    <mergeCell ref="B2:G2"/>
    <mergeCell ref="A8:B8"/>
    <mergeCell ref="G8:H8"/>
  </mergeCells>
  <printOptions horizontalCentered="1"/>
  <pageMargins left="0.56999999999999995" right="0.46" top="0.43307086614173229" bottom="0.23622047244094491" header="0.31496062992125984" footer="0.15748031496062992"/>
  <pageSetup paperSize="2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แผนเหล็ก</vt:lpstr>
      <vt:lpstr>แผนพัสดุ</vt:lpstr>
      <vt:lpstr>รายงานกรรมการ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Tharatep Thongbao</dc:creator>
  <cp:lastModifiedBy>Tharatep Thongbao</cp:lastModifiedBy>
  <cp:lastPrinted>2021-06-16T17:39:58Z</cp:lastPrinted>
  <dcterms:created xsi:type="dcterms:W3CDTF">2021-06-16T14:46:20Z</dcterms:created>
  <dcterms:modified xsi:type="dcterms:W3CDTF">2021-06-16T17:41:11Z</dcterms:modified>
</cp:coreProperties>
</file>