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181\AC\Temp\"/>
    </mc:Choice>
  </mc:AlternateContent>
  <xr:revisionPtr revIDLastSave="0" documentId="8_{F1330ECA-20B4-944A-8D0A-9C7D52176304}" xr6:coauthVersionLast="47" xr6:coauthVersionMax="47" xr10:uidLastSave="{00000000-0000-0000-0000-000000000000}"/>
  <bookViews>
    <workbookView xWindow="-120" yWindow="-120" windowWidth="15600" windowHeight="11760" activeTab="2" xr2:uid="{00000000-000D-0000-FFFF-FFFF00000000}"/>
  </bookViews>
  <sheets>
    <sheet name="แบบสรุปราคากลางงานทางสะพานแ (2)" sheetId="3" r:id="rId1"/>
    <sheet name="ว452" sheetId="1" r:id="rId2"/>
    <sheet name="แนบสัญญา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L3" i="4"/>
  <c r="I28" i="4"/>
  <c r="K8" i="4"/>
  <c r="L8" i="4"/>
  <c r="K11" i="4"/>
  <c r="L11" i="4"/>
  <c r="K12" i="4"/>
  <c r="L12" i="4"/>
  <c r="K13" i="4"/>
  <c r="L13" i="4"/>
  <c r="K14" i="4"/>
  <c r="L14" i="4"/>
  <c r="K15" i="4"/>
  <c r="L15" i="4"/>
  <c r="K16" i="4"/>
  <c r="L16" i="4"/>
  <c r="K17" i="4"/>
  <c r="L17" i="4"/>
  <c r="K18" i="4"/>
  <c r="L18" i="4"/>
  <c r="K19" i="4"/>
  <c r="L19" i="4"/>
  <c r="K20" i="4"/>
  <c r="L20" i="4"/>
  <c r="K21" i="4"/>
  <c r="L21" i="4"/>
  <c r="K22" i="4"/>
  <c r="L22" i="4"/>
  <c r="K23" i="4"/>
  <c r="L23" i="4"/>
  <c r="L25" i="4"/>
  <c r="L27" i="4"/>
  <c r="K34" i="4"/>
  <c r="L34" i="4"/>
  <c r="K35" i="4"/>
  <c r="L35" i="4"/>
  <c r="K36" i="4"/>
  <c r="L36" i="4"/>
  <c r="K37" i="4"/>
  <c r="L37" i="4"/>
  <c r="L38" i="4"/>
  <c r="K39" i="4"/>
  <c r="L39" i="4"/>
  <c r="K40" i="4"/>
  <c r="L40" i="4"/>
  <c r="K41" i="4"/>
  <c r="L41" i="4"/>
  <c r="K42" i="4"/>
  <c r="L42" i="4"/>
  <c r="L43" i="4"/>
  <c r="J28" i="1"/>
  <c r="L32" i="1"/>
  <c r="J52" i="1"/>
  <c r="M32" i="1"/>
  <c r="L35" i="1"/>
  <c r="M35" i="1"/>
  <c r="L36" i="1"/>
  <c r="M36" i="1"/>
  <c r="L37" i="1"/>
  <c r="M37" i="1"/>
  <c r="L38" i="1"/>
  <c r="M38" i="1"/>
  <c r="L39" i="1"/>
  <c r="M39" i="1"/>
  <c r="L40" i="1"/>
  <c r="M40" i="1"/>
  <c r="M41" i="1"/>
  <c r="L42" i="1"/>
  <c r="M42" i="1"/>
  <c r="L43" i="1"/>
  <c r="M43" i="1"/>
  <c r="L44" i="1"/>
  <c r="M44" i="1"/>
  <c r="L45" i="1"/>
  <c r="M45" i="1"/>
  <c r="L46" i="1"/>
  <c r="M46" i="1"/>
  <c r="L47" i="1"/>
  <c r="M47" i="1"/>
  <c r="M49" i="1"/>
  <c r="M51" i="1"/>
  <c r="L8" i="1"/>
  <c r="M8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M25" i="1"/>
  <c r="M27" i="1"/>
</calcChain>
</file>

<file path=xl/sharedStrings.xml><?xml version="1.0" encoding="utf-8"?>
<sst xmlns="http://schemas.openxmlformats.org/spreadsheetml/2006/main" count="289" uniqueCount="70">
  <si>
    <t xml:space="preserve">                                    แบบสรุปราคากลางงานก่อสร้างทาง  สะพาน และท่อเหลี่ยม                                     </t>
  </si>
  <si>
    <t>ลำดับที่ตามสัญญา</t>
  </si>
  <si>
    <t>ลำดับที่</t>
  </si>
  <si>
    <t>รายการ</t>
  </si>
  <si>
    <t>หน่วย</t>
  </si>
  <si>
    <t>จำนวน</t>
  </si>
  <si>
    <t>ราคาต่อหน่วย</t>
  </si>
  <si>
    <t>ราคาทุน</t>
  </si>
  <si>
    <t>FN</t>
  </si>
  <si>
    <t>ราคาต่อหน่วย × FN</t>
  </si>
  <si>
    <t>ราคากลาง</t>
  </si>
  <si>
    <t>0.1</t>
  </si>
  <si>
    <t>1</t>
  </si>
  <si>
    <t xml:space="preserve"> ปรับเกลี่ยพื้นที่ก่อสร้าง</t>
  </si>
  <si>
    <t>ตร.ม.</t>
  </si>
  <si>
    <t>2</t>
  </si>
  <si>
    <t>2.1</t>
  </si>
  <si>
    <t>2.1.1</t>
  </si>
  <si>
    <t xml:space="preserve"> งานทรายรองใต้ผิวทางคอนกรีต</t>
  </si>
  <si>
    <t>ลบ.ม.</t>
  </si>
  <si>
    <t>2.2</t>
  </si>
  <si>
    <t>3.1</t>
  </si>
  <si>
    <t>2.2.1</t>
  </si>
  <si>
    <t xml:space="preserve"> งานลูกรังไหล่ทาง</t>
  </si>
  <si>
    <t>3</t>
  </si>
  <si>
    <t>5.1</t>
  </si>
  <si>
    <t>3.1.1</t>
  </si>
  <si>
    <t>5.2</t>
  </si>
  <si>
    <t>3.1.2</t>
  </si>
  <si>
    <t>เมตร</t>
  </si>
  <si>
    <t>5.3</t>
  </si>
  <si>
    <t>3.1.3</t>
  </si>
  <si>
    <t>5.4</t>
  </si>
  <si>
    <t>3.1.4</t>
  </si>
  <si>
    <t>5.5</t>
  </si>
  <si>
    <t>4</t>
  </si>
  <si>
    <t xml:space="preserve"> ท่อระบายน้ำ    0.60 x 1.00 ม.</t>
  </si>
  <si>
    <t>ท่อน</t>
  </si>
  <si>
    <t>5</t>
  </si>
  <si>
    <t>7.1</t>
  </si>
  <si>
    <t>5.1.1</t>
  </si>
  <si>
    <t xml:space="preserve"> เสาหลักนำทางพารา</t>
  </si>
  <si>
    <t>บาท/ต้น</t>
  </si>
  <si>
    <t>หน่วยงานเจ้าของโครงการ/งานก่อสร้าง         เทศบาลตำบลยางชุมน้อย / เทศบาลตำบลยางชุมน้อย</t>
  </si>
  <si>
    <t xml:space="preserve">โครงการ/งานก่อสร้าง      ประกวดราคาจ้างก่อสร้างโครงการก่อสร้างถนนคอนกรีตเสริมเหล็ก ถนนหนองอีปี่-หนองหมู หมู่ที่ 8 รหัสทางหลวงท้องถิ่น ศก.ถ.20-0018 </t>
  </si>
  <si>
    <t xml:space="preserve">                                  ตำบลยางชุมน้อย อำเภอยางชุมน้อย จังหวัดศรีสะเกษ ด้วยวิธีประกวดราคาอิเล็กทรอนิกส์ (e-bidding)</t>
  </si>
  <si>
    <t xml:space="preserve">  TOTAL</t>
  </si>
  <si>
    <t>ราคาต่อหน่วย ที่ปรับลด</t>
  </si>
  <si>
    <t>ราคากลางที่ปรับลด</t>
  </si>
  <si>
    <t>ส่วนต่าง</t>
  </si>
  <si>
    <t>ราคาตามสัญญา</t>
  </si>
  <si>
    <t>ราคารวม</t>
  </si>
  <si>
    <t xml:space="preserve"> แบบสรุปราคากลางงานก่อสร้างทาง  สะพาน และท่อเหลี่ยม </t>
  </si>
  <si>
    <t xml:space="preserve">  ราคากลาง</t>
  </si>
  <si>
    <t>ราคาผู้รับจ้าง</t>
  </si>
  <si>
    <t>คิดเป็น %</t>
  </si>
  <si>
    <t>ใบแจ้งปริมาณงานและราคาแนบท้ายสัญญา</t>
  </si>
  <si>
    <t>รวม</t>
  </si>
  <si>
    <t>งานรองพื้นทางและพื้นทาง (SUBBASE AND BASE COURSES)</t>
  </si>
  <si>
    <t>งานวัสดุรองใต้ผิวทางคอนกรีต (MATERIALS TO CONTROL PUMPING UNDER CONCRETE PAVEMENT)</t>
  </si>
  <si>
    <t>งานไหล่ทาง (SHOULDER)</t>
  </si>
  <si>
    <t>งานผิวทาง (SURFACE COURSES)</t>
  </si>
  <si>
    <t>งานผิวทางปอร์ตแลนด์ซีเมนต์คอนกรีต (PORTLAND CEMENT CONCRETE PAVEMENT)</t>
  </si>
  <si>
    <t xml:space="preserve"> ผิวทางปอร์ตแลนด์ซีเมนต์คอนกรีตหนา 15 ซม.(PORTLAND CEMENT CONCRETE PAVEMENT)(ใช้ตะแกรงเหล็ก)</t>
  </si>
  <si>
    <t xml:space="preserve"> รอยต่อเผื่อขยายตามขวาง (EXPANSION  JOINT)</t>
  </si>
  <si>
    <t xml:space="preserve"> รอยต่อเผื่อหดตามขวาง (CONTRACTION JOINT)</t>
  </si>
  <si>
    <t xml:space="preserve"> รอยต่อตามยาว     (LONGITUDINAL   JOINT)</t>
  </si>
  <si>
    <t>งานเบ็ดเตล็ด (MISCELLANEOUS)</t>
  </si>
  <si>
    <t>เครื่องหมายและหลักนำทาง (MARKER AND GUIDE POST)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</si>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</sst>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87" formatCode="#,##0.000"/>
    <numFmt numFmtId="188" formatCode="#,##0.0000"/>
    <numFmt numFmtId="189" formatCode="_(* #,##0.000_);_(* \(#,##0.000\);_(* &quot;-&quot;???_);_(@_)"/>
    <numFmt numFmtId="190" formatCode="_(* #,##0.00_);_(* \(#,##0.00\);_(* &quot;-&quot;???_);_(@_)"/>
  </numFmts>
  <fonts count="10" x14ac:knownFonts="1">
    <font>
      <sz val="10"/>
      <name val="Arial"/>
    </font>
    <font>
      <b/>
      <sz val="14"/>
      <name val="CordiaUPC"/>
      <family val="34"/>
      <charset val="222"/>
    </font>
    <font>
      <sz val="14"/>
      <name val="CordiaUPC"/>
      <family val="34"/>
      <charset val="222"/>
    </font>
    <font>
      <b/>
      <sz val="12"/>
      <color indexed="8"/>
      <name val="CordiaUPC"/>
      <family val="34"/>
      <charset val="222"/>
    </font>
    <font>
      <sz val="12"/>
      <name val="CordiaUPC"/>
      <family val="34"/>
      <charset val="222"/>
    </font>
    <font>
      <sz val="14"/>
      <color indexed="8"/>
      <name val="CordiaUPC"/>
      <family val="34"/>
      <charset val="222"/>
    </font>
    <font>
      <b/>
      <sz val="14"/>
      <color indexed="8"/>
      <name val="CordiaUPC"/>
      <family val="34"/>
      <charset val="222"/>
    </font>
    <font>
      <b/>
      <sz val="20"/>
      <name val="CordiaUPC"/>
      <family val="34"/>
      <charset val="222"/>
    </font>
    <font>
      <sz val="10"/>
      <name val="CordiaUPC"/>
      <family val="34"/>
      <charset val="222"/>
    </font>
    <font>
      <b/>
      <sz val="12"/>
      <name val="CordiaUPC"/>
      <family val="34"/>
      <charset val="22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indexed="64"/>
      </right>
      <top style="medium">
        <color rgb="FF505050"/>
      </top>
      <bottom/>
      <diagonal/>
    </border>
    <border>
      <left style="thin">
        <color indexed="64"/>
      </left>
      <right style="thin">
        <color indexed="64"/>
      </right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 style="medium">
        <color rgb="FF505050"/>
      </left>
      <right style="thin">
        <color indexed="64"/>
      </right>
      <top/>
      <bottom style="thin">
        <color indexed="64"/>
      </bottom>
      <diagonal/>
    </border>
    <border>
      <left style="medium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thin">
        <color indexed="64"/>
      </right>
      <top/>
      <bottom style="medium">
        <color rgb="FF505050"/>
      </bottom>
      <diagonal/>
    </border>
    <border>
      <left style="thin">
        <color indexed="64"/>
      </left>
      <right style="thin">
        <color indexed="64"/>
      </right>
      <top/>
      <bottom style="medium">
        <color rgb="FF505050"/>
      </bottom>
      <diagonal/>
    </border>
    <border>
      <left/>
      <right style="thin">
        <color indexed="64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thin">
        <color rgb="FF505050"/>
      </left>
      <right/>
      <top/>
      <bottom style="medium">
        <color rgb="FF50505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87" fontId="5" fillId="0" borderId="3" xfId="0" applyNumberFormat="1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188" fontId="5" fillId="0" borderId="1" xfId="0" applyNumberFormat="1" applyFont="1" applyFill="1" applyBorder="1" applyAlignment="1">
      <alignment horizontal="right" vertical="center"/>
    </xf>
    <xf numFmtId="43" fontId="2" fillId="0" borderId="0" xfId="0" applyNumberFormat="1" applyFont="1"/>
    <xf numFmtId="189" fontId="2" fillId="0" borderId="0" xfId="0" applyNumberFormat="1" applyFont="1"/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1" xfId="0" applyFont="1" applyFill="1" applyBorder="1" applyAlignment="1"/>
    <xf numFmtId="0" fontId="1" fillId="0" borderId="5" xfId="0" applyFont="1" applyBorder="1" applyAlignment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" fontId="1" fillId="0" borderId="4" xfId="0" applyNumberFormat="1" applyFont="1" applyFill="1" applyBorder="1" applyAlignment="1">
      <alignment horizontal="right"/>
    </xf>
    <xf numFmtId="0" fontId="6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10" fontId="2" fillId="0" borderId="0" xfId="0" applyNumberFormat="1" applyFont="1"/>
    <xf numFmtId="0" fontId="4" fillId="0" borderId="26" xfId="0" applyFont="1" applyBorder="1"/>
    <xf numFmtId="0" fontId="4" fillId="0" borderId="0" xfId="0" applyFont="1" applyBorder="1"/>
    <xf numFmtId="0" fontId="5" fillId="0" borderId="2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Border="1"/>
    <xf numFmtId="43" fontId="2" fillId="0" borderId="12" xfId="0" applyNumberFormat="1" applyFont="1" applyBorder="1"/>
    <xf numFmtId="190" fontId="2" fillId="0" borderId="29" xfId="0" applyNumberFormat="1" applyFont="1" applyBorder="1"/>
    <xf numFmtId="43" fontId="2" fillId="0" borderId="12" xfId="0" applyNumberFormat="1" applyFont="1" applyBorder="1" applyAlignment="1">
      <alignment horizontal="center" vertical="center"/>
    </xf>
    <xf numFmtId="190" fontId="2" fillId="0" borderId="29" xfId="0" applyNumberFormat="1" applyFont="1" applyBorder="1" applyAlignment="1">
      <alignment horizontal="center" vertical="center"/>
    </xf>
    <xf numFmtId="43" fontId="2" fillId="2" borderId="12" xfId="0" applyNumberFormat="1" applyFont="1" applyFill="1" applyBorder="1"/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center" vertical="center"/>
    </xf>
    <xf numFmtId="187" fontId="5" fillId="0" borderId="32" xfId="0" applyNumberFormat="1" applyFont="1" applyFill="1" applyBorder="1" applyAlignment="1">
      <alignment horizontal="right" vertical="center"/>
    </xf>
    <xf numFmtId="4" fontId="5" fillId="0" borderId="32" xfId="0" applyNumberFormat="1" applyFont="1" applyFill="1" applyBorder="1" applyAlignment="1">
      <alignment horizontal="right" vertical="center"/>
    </xf>
    <xf numFmtId="4" fontId="5" fillId="0" borderId="31" xfId="0" applyNumberFormat="1" applyFont="1" applyFill="1" applyBorder="1" applyAlignment="1">
      <alignment horizontal="right" vertical="center"/>
    </xf>
    <xf numFmtId="188" fontId="5" fillId="0" borderId="31" xfId="0" applyNumberFormat="1" applyFont="1" applyFill="1" applyBorder="1" applyAlignment="1">
      <alignment horizontal="right" vertical="center"/>
    </xf>
    <xf numFmtId="0" fontId="2" fillId="0" borderId="33" xfId="0" applyFont="1" applyBorder="1"/>
    <xf numFmtId="43" fontId="2" fillId="0" borderId="34" xfId="0" applyNumberFormat="1" applyFont="1" applyBorder="1"/>
    <xf numFmtId="190" fontId="2" fillId="0" borderId="13" xfId="0" applyNumberFormat="1" applyFont="1" applyBorder="1"/>
    <xf numFmtId="43" fontId="2" fillId="0" borderId="20" xfId="0" applyNumberFormat="1" applyFont="1" applyBorder="1"/>
    <xf numFmtId="0" fontId="8" fillId="0" borderId="0" xfId="0" applyFont="1" applyAlignment="1"/>
    <xf numFmtId="0" fontId="8" fillId="0" borderId="0" xfId="0" applyFont="1"/>
    <xf numFmtId="0" fontId="2" fillId="0" borderId="1" xfId="0" applyFont="1" applyBorder="1"/>
    <xf numFmtId="0" fontId="1" fillId="0" borderId="6" xfId="0" applyFont="1" applyBorder="1"/>
    <xf numFmtId="43" fontId="2" fillId="0" borderId="11" xfId="0" applyNumberFormat="1" applyFont="1" applyBorder="1"/>
    <xf numFmtId="189" fontId="2" fillId="0" borderId="9" xfId="0" applyNumberFormat="1" applyFont="1" applyBorder="1"/>
    <xf numFmtId="0" fontId="2" fillId="0" borderId="12" xfId="0" applyFont="1" applyBorder="1"/>
    <xf numFmtId="0" fontId="2" fillId="0" borderId="10" xfId="0" applyFont="1" applyBorder="1"/>
    <xf numFmtId="189" fontId="2" fillId="0" borderId="10" xfId="0" applyNumberFormat="1" applyFont="1" applyBorder="1"/>
    <xf numFmtId="0" fontId="2" fillId="0" borderId="22" xfId="0" applyFont="1" applyBorder="1"/>
    <xf numFmtId="189" fontId="2" fillId="0" borderId="23" xfId="0" applyNumberFormat="1" applyFont="1" applyBorder="1"/>
    <xf numFmtId="0" fontId="2" fillId="0" borderId="16" xfId="0" applyFont="1" applyBorder="1"/>
    <xf numFmtId="189" fontId="2" fillId="0" borderId="17" xfId="0" applyNumberFormat="1" applyFont="1" applyBorder="1"/>
    <xf numFmtId="0" fontId="5" fillId="0" borderId="1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8" xfId="0" applyFont="1" applyBorder="1" applyAlignment="1">
      <alignment horizontal="left" vertical="top" wrapText="1"/>
    </xf>
    <xf numFmtId="0" fontId="3" fillId="0" borderId="24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C8C3-A05B-4346-8B52-2C96C634D4F2}">
  <dimension ref="A1:K114"/>
  <sheetViews>
    <sheetView workbookViewId="0">
      <selection sqref="A1:J25"/>
    </sheetView>
  </sheetViews>
  <sheetFormatPr defaultRowHeight="16.5" x14ac:dyDescent="0.35"/>
  <cols>
    <col min="1" max="1" width="6.60546875" style="53" customWidth="1"/>
    <col min="2" max="2" width="5.390625" style="52" customWidth="1"/>
    <col min="3" max="3" width="74.3046875" style="53" customWidth="1"/>
    <col min="4" max="4" width="6.3359375" style="53" customWidth="1"/>
    <col min="5" max="5" width="9.3046875" style="53" customWidth="1"/>
    <col min="6" max="6" width="7.953125" style="53" customWidth="1"/>
    <col min="7" max="7" width="11.0546875" style="53" customWidth="1"/>
    <col min="8" max="8" width="6.7421875" style="53" customWidth="1"/>
    <col min="9" max="9" width="8.22265625" style="53" customWidth="1"/>
    <col min="10" max="10" width="11.32421875" style="53" customWidth="1"/>
    <col min="11" max="11" width="3.234375" style="53" customWidth="1"/>
    <col min="12" max="12" width="7.953125" style="53" customWidth="1"/>
    <col min="13" max="16384" width="8.62890625" style="53"/>
  </cols>
  <sheetData>
    <row r="1" spans="1:11" s="1" customFormat="1" ht="36.75" customHeight="1" x14ac:dyDescent="0.45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s="1" customFormat="1" ht="23.25" customHeight="1" x14ac:dyDescent="0.45"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23.25" customHeight="1" x14ac:dyDescent="0.45">
      <c r="B3" s="2" t="s">
        <v>45</v>
      </c>
      <c r="C3" s="2"/>
      <c r="D3" s="2"/>
      <c r="E3" s="2"/>
      <c r="F3" s="2"/>
      <c r="G3" s="2"/>
      <c r="H3" s="2"/>
      <c r="I3" s="2"/>
      <c r="J3" s="2"/>
      <c r="K3" s="2"/>
    </row>
    <row r="4" spans="1:11" s="1" customFormat="1" ht="23.25" customHeight="1" x14ac:dyDescent="0.45">
      <c r="B4" s="2" t="s">
        <v>43</v>
      </c>
      <c r="C4" s="2"/>
      <c r="D4" s="2"/>
      <c r="E4" s="2"/>
      <c r="F4" s="2"/>
      <c r="G4" s="2"/>
      <c r="H4" s="2"/>
      <c r="I4" s="2"/>
      <c r="J4" s="2"/>
      <c r="K4" s="2"/>
    </row>
    <row r="5" spans="1:11" s="1" customFormat="1" ht="21.75" x14ac:dyDescent="0.45">
      <c r="B5" s="3"/>
      <c r="C5" s="4"/>
      <c r="D5" s="4"/>
      <c r="E5" s="4"/>
      <c r="F5" s="4"/>
      <c r="G5" s="4"/>
      <c r="H5" s="4"/>
      <c r="I5" s="4"/>
      <c r="J5" s="4"/>
    </row>
    <row r="6" spans="1:11" s="5" customFormat="1" ht="24.75" customHeight="1" x14ac:dyDescent="0.4">
      <c r="A6" s="70" t="s">
        <v>1</v>
      </c>
      <c r="B6" s="72" t="s">
        <v>2</v>
      </c>
      <c r="C6" s="67" t="s">
        <v>3</v>
      </c>
      <c r="D6" s="67" t="s">
        <v>4</v>
      </c>
      <c r="E6" s="67" t="s">
        <v>5</v>
      </c>
      <c r="F6" s="74" t="s">
        <v>6</v>
      </c>
      <c r="G6" s="67" t="s">
        <v>7</v>
      </c>
      <c r="H6" s="67" t="s">
        <v>8</v>
      </c>
      <c r="I6" s="74" t="s">
        <v>9</v>
      </c>
      <c r="J6" s="67" t="s">
        <v>10</v>
      </c>
    </row>
    <row r="7" spans="1:11" s="5" customFormat="1" ht="23.25" customHeight="1" x14ac:dyDescent="0.4">
      <c r="A7" s="71"/>
      <c r="B7" s="73"/>
      <c r="C7" s="68"/>
      <c r="D7" s="68"/>
      <c r="E7" s="68"/>
      <c r="F7" s="75"/>
      <c r="G7" s="68"/>
      <c r="H7" s="68"/>
      <c r="I7" s="75"/>
      <c r="J7" s="68"/>
    </row>
    <row r="8" spans="1:11" s="1" customFormat="1" ht="23.25" customHeight="1" x14ac:dyDescent="0.45">
      <c r="A8" s="54" t="s">
        <v>11</v>
      </c>
      <c r="B8" s="6" t="s">
        <v>12</v>
      </c>
      <c r="C8" s="7" t="s">
        <v>13</v>
      </c>
      <c r="D8" s="8" t="s">
        <v>14</v>
      </c>
      <c r="E8" s="9">
        <v>9750</v>
      </c>
      <c r="F8" s="10">
        <v>10.63</v>
      </c>
      <c r="G8" s="11">
        <v>103642.5</v>
      </c>
      <c r="H8" s="12">
        <v>1.3607</v>
      </c>
      <c r="I8" s="11">
        <v>14.46</v>
      </c>
      <c r="J8" s="11">
        <v>141026.34</v>
      </c>
    </row>
    <row r="9" spans="1:11" s="1" customFormat="1" ht="23.25" customHeight="1" x14ac:dyDescent="0.45">
      <c r="A9" s="54"/>
      <c r="B9" s="6" t="s">
        <v>15</v>
      </c>
      <c r="C9" s="7" t="s">
        <v>58</v>
      </c>
      <c r="D9" s="8"/>
      <c r="E9" s="15"/>
      <c r="F9" s="15"/>
      <c r="G9" s="8"/>
      <c r="H9" s="8"/>
      <c r="I9" s="8"/>
      <c r="J9" s="11"/>
    </row>
    <row r="10" spans="1:11" s="1" customFormat="1" ht="23.25" customHeight="1" x14ac:dyDescent="0.45">
      <c r="A10" s="54"/>
      <c r="B10" s="6" t="s">
        <v>16</v>
      </c>
      <c r="C10" s="7" t="s">
        <v>59</v>
      </c>
      <c r="D10" s="8"/>
      <c r="E10" s="15"/>
      <c r="F10" s="15"/>
      <c r="G10" s="8"/>
      <c r="H10" s="8"/>
      <c r="I10" s="8"/>
      <c r="J10" s="11"/>
    </row>
    <row r="11" spans="1:11" s="1" customFormat="1" ht="23.25" customHeight="1" x14ac:dyDescent="0.45">
      <c r="A11" s="54" t="s">
        <v>16</v>
      </c>
      <c r="B11" s="6" t="s">
        <v>17</v>
      </c>
      <c r="C11" s="7" t="s">
        <v>18</v>
      </c>
      <c r="D11" s="8" t="s">
        <v>19</v>
      </c>
      <c r="E11" s="9">
        <v>487.5</v>
      </c>
      <c r="F11" s="10">
        <v>191.22</v>
      </c>
      <c r="G11" s="11">
        <v>93219.75</v>
      </c>
      <c r="H11" s="12">
        <v>1.3607</v>
      </c>
      <c r="I11" s="11">
        <v>260.19</v>
      </c>
      <c r="J11" s="11">
        <v>126844.11</v>
      </c>
    </row>
    <row r="12" spans="1:11" s="1" customFormat="1" ht="23.25" customHeight="1" x14ac:dyDescent="0.45">
      <c r="A12" s="54"/>
      <c r="B12" s="6" t="s">
        <v>20</v>
      </c>
      <c r="C12" s="7" t="s">
        <v>60</v>
      </c>
      <c r="D12" s="8"/>
      <c r="E12" s="15"/>
      <c r="F12" s="15"/>
      <c r="G12" s="8"/>
      <c r="H12" s="8"/>
      <c r="I12" s="8"/>
      <c r="J12" s="11"/>
    </row>
    <row r="13" spans="1:11" s="1" customFormat="1" ht="23.25" customHeight="1" x14ac:dyDescent="0.45">
      <c r="A13" s="54" t="s">
        <v>21</v>
      </c>
      <c r="B13" s="6" t="s">
        <v>22</v>
      </c>
      <c r="C13" s="7" t="s">
        <v>23</v>
      </c>
      <c r="D13" s="8" t="s">
        <v>19</v>
      </c>
      <c r="E13" s="9">
        <v>109.69</v>
      </c>
      <c r="F13" s="10">
        <v>276.88</v>
      </c>
      <c r="G13" s="11">
        <v>30370.959999999999</v>
      </c>
      <c r="H13" s="12">
        <v>1.3607</v>
      </c>
      <c r="I13" s="11">
        <v>376.75</v>
      </c>
      <c r="J13" s="11">
        <v>41325.760000000002</v>
      </c>
    </row>
    <row r="14" spans="1:11" s="1" customFormat="1" ht="23.25" customHeight="1" x14ac:dyDescent="0.45">
      <c r="A14" s="54"/>
      <c r="B14" s="6" t="s">
        <v>24</v>
      </c>
      <c r="C14" s="7" t="s">
        <v>61</v>
      </c>
      <c r="D14" s="8"/>
      <c r="E14" s="15"/>
      <c r="F14" s="15"/>
      <c r="G14" s="8"/>
      <c r="H14" s="8"/>
      <c r="I14" s="8"/>
      <c r="J14" s="11"/>
    </row>
    <row r="15" spans="1:11" s="1" customFormat="1" ht="23.25" customHeight="1" x14ac:dyDescent="0.45">
      <c r="A15" s="54"/>
      <c r="B15" s="6" t="s">
        <v>21</v>
      </c>
      <c r="C15" s="7" t="s">
        <v>62</v>
      </c>
      <c r="D15" s="8"/>
      <c r="E15" s="15"/>
      <c r="F15" s="15"/>
      <c r="G15" s="8"/>
      <c r="H15" s="8"/>
      <c r="I15" s="8"/>
      <c r="J15" s="11"/>
    </row>
    <row r="16" spans="1:11" s="1" customFormat="1" ht="23.25" customHeight="1" x14ac:dyDescent="0.45">
      <c r="A16" s="54" t="s">
        <v>25</v>
      </c>
      <c r="B16" s="6" t="s">
        <v>26</v>
      </c>
      <c r="C16" s="7" t="s">
        <v>63</v>
      </c>
      <c r="D16" s="8" t="s">
        <v>14</v>
      </c>
      <c r="E16" s="9">
        <v>9750</v>
      </c>
      <c r="F16" s="10">
        <v>344.68</v>
      </c>
      <c r="G16" s="11">
        <v>3360630</v>
      </c>
      <c r="H16" s="12">
        <v>1.3607</v>
      </c>
      <c r="I16" s="11">
        <v>469</v>
      </c>
      <c r="J16" s="11">
        <v>4572809.24</v>
      </c>
    </row>
    <row r="17" spans="1:10" s="1" customFormat="1" ht="23.25" customHeight="1" x14ac:dyDescent="0.45">
      <c r="A17" s="54" t="s">
        <v>27</v>
      </c>
      <c r="B17" s="6" t="s">
        <v>28</v>
      </c>
      <c r="C17" s="7" t="s">
        <v>64</v>
      </c>
      <c r="D17" s="8" t="s">
        <v>29</v>
      </c>
      <c r="E17" s="9">
        <v>194</v>
      </c>
      <c r="F17" s="10">
        <v>130.77000000000001</v>
      </c>
      <c r="G17" s="11">
        <v>25369.38</v>
      </c>
      <c r="H17" s="12">
        <v>1.3607</v>
      </c>
      <c r="I17" s="11">
        <v>177.93</v>
      </c>
      <c r="J17" s="11">
        <v>34520.11</v>
      </c>
    </row>
    <row r="18" spans="1:10" s="1" customFormat="1" ht="23.25" customHeight="1" x14ac:dyDescent="0.45">
      <c r="A18" s="54" t="s">
        <v>30</v>
      </c>
      <c r="B18" s="6" t="s">
        <v>31</v>
      </c>
      <c r="C18" s="7" t="s">
        <v>65</v>
      </c>
      <c r="D18" s="8" t="s">
        <v>29</v>
      </c>
      <c r="E18" s="9">
        <v>780</v>
      </c>
      <c r="F18" s="10">
        <v>94.59</v>
      </c>
      <c r="G18" s="11">
        <v>73780.2</v>
      </c>
      <c r="H18" s="12">
        <v>1.3607</v>
      </c>
      <c r="I18" s="11">
        <v>128.69999999999999</v>
      </c>
      <c r="J18" s="11">
        <v>100392.71</v>
      </c>
    </row>
    <row r="19" spans="1:10" s="1" customFormat="1" ht="23.25" customHeight="1" x14ac:dyDescent="0.45">
      <c r="A19" s="54" t="s">
        <v>32</v>
      </c>
      <c r="B19" s="6" t="s">
        <v>33</v>
      </c>
      <c r="C19" s="7" t="s">
        <v>66</v>
      </c>
      <c r="D19" s="8" t="s">
        <v>29</v>
      </c>
      <c r="E19" s="9">
        <v>1625</v>
      </c>
      <c r="F19" s="10">
        <v>84.26</v>
      </c>
      <c r="G19" s="11">
        <v>136922.5</v>
      </c>
      <c r="H19" s="12">
        <v>1.3607</v>
      </c>
      <c r="I19" s="11">
        <v>114.65</v>
      </c>
      <c r="J19" s="11">
        <v>186310.44</v>
      </c>
    </row>
    <row r="20" spans="1:10" s="1" customFormat="1" ht="23.25" customHeight="1" x14ac:dyDescent="0.45">
      <c r="A20" s="54" t="s">
        <v>34</v>
      </c>
      <c r="B20" s="6" t="s">
        <v>35</v>
      </c>
      <c r="C20" s="7" t="s">
        <v>36</v>
      </c>
      <c r="D20" s="8" t="s">
        <v>37</v>
      </c>
      <c r="E20" s="9">
        <v>32</v>
      </c>
      <c r="F20" s="10">
        <v>1413.7</v>
      </c>
      <c r="G20" s="11">
        <v>45238.400000000001</v>
      </c>
      <c r="H20" s="12">
        <v>1.3607</v>
      </c>
      <c r="I20" s="11">
        <v>1923.62</v>
      </c>
      <c r="J20" s="11">
        <v>61555.89</v>
      </c>
    </row>
    <row r="21" spans="1:10" s="1" customFormat="1" ht="23.25" customHeight="1" x14ac:dyDescent="0.45">
      <c r="A21" s="54"/>
      <c r="B21" s="6" t="s">
        <v>38</v>
      </c>
      <c r="C21" s="7" t="s">
        <v>67</v>
      </c>
      <c r="D21" s="8"/>
      <c r="E21" s="15"/>
      <c r="F21" s="15"/>
      <c r="G21" s="8"/>
      <c r="H21" s="8"/>
      <c r="I21" s="8"/>
      <c r="J21" s="11"/>
    </row>
    <row r="22" spans="1:10" s="1" customFormat="1" ht="23.25" customHeight="1" x14ac:dyDescent="0.45">
      <c r="A22" s="54"/>
      <c r="B22" s="6" t="s">
        <v>25</v>
      </c>
      <c r="C22" s="7" t="s">
        <v>68</v>
      </c>
      <c r="D22" s="8"/>
      <c r="E22" s="15"/>
      <c r="F22" s="15"/>
      <c r="G22" s="8"/>
      <c r="H22" s="8"/>
      <c r="I22" s="8"/>
      <c r="J22" s="11"/>
    </row>
    <row r="23" spans="1:10" s="1" customFormat="1" ht="23.25" customHeight="1" x14ac:dyDescent="0.45">
      <c r="A23" s="54" t="s">
        <v>39</v>
      </c>
      <c r="B23" s="6" t="s">
        <v>40</v>
      </c>
      <c r="C23" s="7" t="s">
        <v>41</v>
      </c>
      <c r="D23" s="8" t="s">
        <v>42</v>
      </c>
      <c r="E23" s="9">
        <v>34</v>
      </c>
      <c r="F23" s="10">
        <v>3207.44</v>
      </c>
      <c r="G23" s="11">
        <v>109052.96</v>
      </c>
      <c r="H23" s="12">
        <v>1.3607</v>
      </c>
      <c r="I23" s="11">
        <v>4364.3599999999997</v>
      </c>
      <c r="J23" s="11">
        <v>148388.35999999999</v>
      </c>
    </row>
    <row r="24" spans="1:10" s="1" customFormat="1" ht="21.75" customHeight="1" x14ac:dyDescent="0.45">
      <c r="A24" s="54"/>
      <c r="B24" s="16"/>
      <c r="C24" s="17"/>
      <c r="D24" s="18"/>
      <c r="E24" s="19"/>
      <c r="F24" s="20"/>
      <c r="G24" s="21"/>
      <c r="H24" s="21"/>
      <c r="I24" s="21"/>
      <c r="J24" s="18"/>
    </row>
    <row r="25" spans="1:10" s="1" customFormat="1" ht="27.75" customHeight="1" x14ac:dyDescent="0.45">
      <c r="A25" s="55"/>
      <c r="B25" s="22"/>
      <c r="C25" s="23"/>
      <c r="D25" s="24"/>
      <c r="E25" s="24"/>
      <c r="F25" s="23"/>
      <c r="G25" s="23"/>
      <c r="H25" s="23"/>
      <c r="I25" s="25" t="s">
        <v>46</v>
      </c>
      <c r="J25" s="26">
        <v>5413172.96</v>
      </c>
    </row>
    <row r="26" spans="1:10" s="1" customFormat="1" ht="23.25" customHeight="1" x14ac:dyDescent="0.45">
      <c r="B26" s="27"/>
      <c r="C26" s="69"/>
      <c r="D26" s="69"/>
      <c r="E26" s="69"/>
      <c r="F26" s="69"/>
      <c r="G26" s="69"/>
      <c r="H26" s="69"/>
      <c r="I26" s="69"/>
      <c r="J26" s="28"/>
    </row>
    <row r="27" spans="1:10" s="1" customFormat="1" ht="21.75" customHeight="1" x14ac:dyDescent="0.45">
      <c r="B27" s="29"/>
    </row>
    <row r="28" spans="1:10" s="1" customFormat="1" ht="19.5" customHeight="1" x14ac:dyDescent="0.45">
      <c r="B28" s="29"/>
    </row>
    <row r="29" spans="1:10" s="1" customFormat="1" ht="24" customHeight="1" x14ac:dyDescent="0.45">
      <c r="B29" s="29"/>
    </row>
    <row r="30" spans="1:10" s="1" customFormat="1" ht="19.5" customHeight="1" x14ac:dyDescent="0.45">
      <c r="B30" s="29"/>
    </row>
    <row r="31" spans="1:10" s="1" customFormat="1" ht="24" customHeight="1" x14ac:dyDescent="0.45">
      <c r="B31" s="29"/>
    </row>
    <row r="32" spans="1:10" s="1" customFormat="1" ht="24" customHeight="1" x14ac:dyDescent="0.45">
      <c r="B32" s="29"/>
    </row>
    <row r="33" spans="2:2" s="1" customFormat="1" ht="19.5" customHeight="1" x14ac:dyDescent="0.45">
      <c r="B33" s="29"/>
    </row>
    <row r="34" spans="2:2" s="1" customFormat="1" ht="24" customHeight="1" x14ac:dyDescent="0.45">
      <c r="B34" s="29"/>
    </row>
    <row r="35" spans="2:2" s="1" customFormat="1" ht="24" customHeight="1" x14ac:dyDescent="0.45">
      <c r="B35" s="29"/>
    </row>
    <row r="36" spans="2:2" s="1" customFormat="1" ht="19.5" customHeight="1" x14ac:dyDescent="0.45">
      <c r="B36" s="29"/>
    </row>
    <row r="37" spans="2:2" s="1" customFormat="1" ht="24" customHeight="1" x14ac:dyDescent="0.45">
      <c r="B37" s="29"/>
    </row>
    <row r="38" spans="2:2" s="1" customFormat="1" ht="24" customHeight="1" x14ac:dyDescent="0.45">
      <c r="B38" s="29"/>
    </row>
    <row r="39" spans="2:2" s="1" customFormat="1" ht="24" customHeight="1" x14ac:dyDescent="0.45">
      <c r="B39" s="29"/>
    </row>
    <row r="40" spans="2:2" s="1" customFormat="1" ht="24" customHeight="1" x14ac:dyDescent="0.45">
      <c r="B40" s="29"/>
    </row>
    <row r="41" spans="2:2" s="1" customFormat="1" ht="24" customHeight="1" x14ac:dyDescent="0.45">
      <c r="B41" s="29"/>
    </row>
    <row r="42" spans="2:2" s="1" customFormat="1" ht="24" customHeight="1" x14ac:dyDescent="0.45">
      <c r="B42" s="29"/>
    </row>
    <row r="43" spans="2:2" s="1" customFormat="1" ht="24" customHeight="1" x14ac:dyDescent="0.45">
      <c r="B43" s="29"/>
    </row>
    <row r="44" spans="2:2" s="1" customFormat="1" ht="24" customHeight="1" x14ac:dyDescent="0.45">
      <c r="B44" s="29"/>
    </row>
    <row r="45" spans="2:2" s="1" customFormat="1" ht="24" customHeight="1" x14ac:dyDescent="0.45">
      <c r="B45" s="29"/>
    </row>
    <row r="46" spans="2:2" s="1" customFormat="1" ht="24" customHeight="1" x14ac:dyDescent="0.45">
      <c r="B46" s="29"/>
    </row>
    <row r="47" spans="2:2" s="1" customFormat="1" ht="24" customHeight="1" x14ac:dyDescent="0.45">
      <c r="B47" s="29"/>
    </row>
    <row r="48" spans="2:2" s="1" customFormat="1" ht="24" customHeight="1" x14ac:dyDescent="0.45">
      <c r="B48" s="29"/>
    </row>
    <row r="49" spans="2:2" s="1" customFormat="1" ht="24" customHeight="1" x14ac:dyDescent="0.45">
      <c r="B49" s="29"/>
    </row>
    <row r="50" spans="2:2" s="1" customFormat="1" ht="24" customHeight="1" x14ac:dyDescent="0.45">
      <c r="B50" s="29"/>
    </row>
    <row r="51" spans="2:2" s="1" customFormat="1" ht="24" customHeight="1" x14ac:dyDescent="0.45">
      <c r="B51" s="29"/>
    </row>
    <row r="52" spans="2:2" ht="24" customHeight="1" x14ac:dyDescent="0.35"/>
    <row r="53" spans="2:2" ht="24" customHeight="1" x14ac:dyDescent="0.35"/>
    <row r="54" spans="2:2" ht="24" customHeight="1" x14ac:dyDescent="0.35"/>
    <row r="55" spans="2:2" ht="24" customHeight="1" x14ac:dyDescent="0.35"/>
    <row r="56" spans="2:2" ht="24" customHeight="1" x14ac:dyDescent="0.35"/>
    <row r="57" spans="2:2" ht="24" customHeight="1" x14ac:dyDescent="0.35"/>
    <row r="58" spans="2:2" ht="24" customHeight="1" x14ac:dyDescent="0.35"/>
    <row r="59" spans="2:2" ht="24" customHeight="1" x14ac:dyDescent="0.35"/>
    <row r="60" spans="2:2" ht="24" customHeight="1" x14ac:dyDescent="0.35"/>
    <row r="61" spans="2:2" ht="24" customHeight="1" x14ac:dyDescent="0.35"/>
    <row r="62" spans="2:2" ht="24" customHeight="1" x14ac:dyDescent="0.35"/>
    <row r="63" spans="2:2" ht="24" customHeight="1" x14ac:dyDescent="0.35"/>
    <row r="64" spans="2:2" ht="24" customHeight="1" x14ac:dyDescent="0.35"/>
    <row r="65" ht="24" customHeight="1" x14ac:dyDescent="0.35"/>
    <row r="66" ht="24" customHeight="1" x14ac:dyDescent="0.35"/>
    <row r="67" ht="24" customHeight="1" x14ac:dyDescent="0.35"/>
    <row r="68" ht="24" customHeight="1" x14ac:dyDescent="0.35"/>
    <row r="69" ht="24" customHeight="1" x14ac:dyDescent="0.35"/>
    <row r="70" ht="24" customHeight="1" x14ac:dyDescent="0.35"/>
    <row r="71" ht="24" customHeight="1" x14ac:dyDescent="0.35"/>
    <row r="72" ht="24" customHeight="1" x14ac:dyDescent="0.35"/>
    <row r="73" ht="24" customHeight="1" x14ac:dyDescent="0.35"/>
    <row r="74" ht="24" customHeight="1" x14ac:dyDescent="0.35"/>
    <row r="75" ht="24" customHeight="1" x14ac:dyDescent="0.35"/>
    <row r="76" ht="24" customHeight="1" x14ac:dyDescent="0.35"/>
    <row r="77" ht="24" customHeight="1" x14ac:dyDescent="0.35"/>
    <row r="78" ht="24" customHeight="1" x14ac:dyDescent="0.35"/>
    <row r="79" ht="24" customHeight="1" x14ac:dyDescent="0.35"/>
    <row r="80" ht="24" customHeight="1" x14ac:dyDescent="0.35"/>
    <row r="81" ht="24" customHeight="1" x14ac:dyDescent="0.35"/>
    <row r="82" ht="24" customHeight="1" x14ac:dyDescent="0.35"/>
    <row r="83" ht="24" customHeight="1" x14ac:dyDescent="0.35"/>
    <row r="84" ht="24" customHeight="1" x14ac:dyDescent="0.35"/>
    <row r="85" ht="24" customHeight="1" x14ac:dyDescent="0.35"/>
    <row r="86" ht="24" customHeight="1" x14ac:dyDescent="0.35"/>
    <row r="87" ht="24" customHeight="1" x14ac:dyDescent="0.35"/>
    <row r="88" ht="24" customHeight="1" x14ac:dyDescent="0.35"/>
    <row r="89" ht="24" customHeight="1" x14ac:dyDescent="0.35"/>
    <row r="90" ht="24" customHeight="1" x14ac:dyDescent="0.35"/>
    <row r="91" ht="24" customHeight="1" x14ac:dyDescent="0.35"/>
    <row r="92" ht="24" customHeight="1" x14ac:dyDescent="0.35"/>
    <row r="93" ht="24" customHeight="1" x14ac:dyDescent="0.35"/>
    <row r="94" ht="24" customHeight="1" x14ac:dyDescent="0.35"/>
    <row r="95" ht="24" customHeight="1" x14ac:dyDescent="0.35"/>
    <row r="96" ht="24" customHeight="1" x14ac:dyDescent="0.35"/>
    <row r="97" ht="24" customHeight="1" x14ac:dyDescent="0.35"/>
    <row r="98" ht="24" customHeight="1" x14ac:dyDescent="0.35"/>
    <row r="99" ht="24" customHeight="1" x14ac:dyDescent="0.35"/>
    <row r="100" ht="24" customHeight="1" x14ac:dyDescent="0.35"/>
    <row r="101" ht="24" customHeight="1" x14ac:dyDescent="0.35"/>
    <row r="102" ht="24" customHeight="1" x14ac:dyDescent="0.35"/>
    <row r="103" ht="24" customHeight="1" x14ac:dyDescent="0.35"/>
    <row r="104" ht="24" customHeight="1" x14ac:dyDescent="0.35"/>
    <row r="105" ht="24" customHeight="1" x14ac:dyDescent="0.35"/>
    <row r="106" ht="24" customHeight="1" x14ac:dyDescent="0.35"/>
    <row r="107" ht="24" customHeight="1" x14ac:dyDescent="0.35"/>
    <row r="108" ht="19.5" customHeight="1" x14ac:dyDescent="0.35"/>
    <row r="109" ht="24" customHeight="1" x14ac:dyDescent="0.35"/>
    <row r="110" ht="19.5" customHeight="1" x14ac:dyDescent="0.35"/>
    <row r="111" ht="24" customHeight="1" x14ac:dyDescent="0.35"/>
    <row r="112" ht="19.5" customHeight="1" x14ac:dyDescent="0.35"/>
    <row r="113" ht="24" customHeight="1" x14ac:dyDescent="0.35"/>
    <row r="114" ht="21.75" customHeight="1" x14ac:dyDescent="0.35"/>
  </sheetData>
  <mergeCells count="12">
    <mergeCell ref="A1:J1"/>
    <mergeCell ref="J6:J7"/>
    <mergeCell ref="C26:I26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15748031496062992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4"/>
  <sheetViews>
    <sheetView topLeftCell="A24" workbookViewId="0">
      <selection activeCell="S40" sqref="S40"/>
    </sheetView>
  </sheetViews>
  <sheetFormatPr defaultRowHeight="16.5" x14ac:dyDescent="0.35"/>
  <cols>
    <col min="1" max="1" width="6.60546875" style="53" customWidth="1"/>
    <col min="2" max="2" width="5.390625" style="52" customWidth="1"/>
    <col min="3" max="3" width="65.26953125" style="53" customWidth="1"/>
    <col min="4" max="4" width="6.3359375" style="53" customWidth="1"/>
    <col min="5" max="5" width="9.3046875" style="53" customWidth="1"/>
    <col min="6" max="6" width="7.953125" style="53" customWidth="1"/>
    <col min="7" max="7" width="11.0546875" style="53" customWidth="1"/>
    <col min="8" max="8" width="6.7421875" style="53" customWidth="1"/>
    <col min="9" max="9" width="12.9453125" style="53" bestFit="1" customWidth="1"/>
    <col min="10" max="10" width="13.078125" style="53" bestFit="1" customWidth="1"/>
    <col min="11" max="11" width="3.234375" style="53" customWidth="1"/>
    <col min="12" max="12" width="11.73046875" style="53" customWidth="1"/>
    <col min="13" max="13" width="14.83203125" style="53" bestFit="1" customWidth="1"/>
    <col min="14" max="16384" width="8.62890625" style="53"/>
  </cols>
  <sheetData>
    <row r="1" spans="1:13" s="1" customFormat="1" ht="36.75" customHeight="1" x14ac:dyDescent="0.45">
      <c r="B1" s="79" t="s">
        <v>69</v>
      </c>
      <c r="C1" s="79"/>
      <c r="D1" s="79"/>
      <c r="E1" s="79"/>
      <c r="F1" s="79"/>
      <c r="G1" s="79"/>
      <c r="H1" s="79"/>
      <c r="I1" s="79"/>
      <c r="J1" s="79"/>
    </row>
    <row r="2" spans="1:13" s="1" customFormat="1" ht="23.25" customHeight="1" x14ac:dyDescent="0.45"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spans="1:13" s="1" customFormat="1" ht="23.25" customHeight="1" x14ac:dyDescent="0.45">
      <c r="B3" s="2" t="s">
        <v>45</v>
      </c>
      <c r="C3" s="2"/>
      <c r="D3" s="2"/>
      <c r="E3" s="2"/>
      <c r="F3" s="2"/>
      <c r="G3" s="2"/>
      <c r="H3" s="2"/>
      <c r="I3" s="2"/>
      <c r="J3" s="2"/>
      <c r="K3" s="2"/>
    </row>
    <row r="4" spans="1:13" s="1" customFormat="1" ht="23.25" customHeight="1" x14ac:dyDescent="0.45">
      <c r="B4" s="2" t="s">
        <v>43</v>
      </c>
      <c r="C4" s="2"/>
      <c r="D4" s="2"/>
      <c r="E4" s="2"/>
      <c r="F4" s="2"/>
      <c r="G4" s="2"/>
      <c r="H4" s="2"/>
      <c r="I4" s="2"/>
      <c r="J4" s="2"/>
      <c r="K4" s="2"/>
    </row>
    <row r="5" spans="1:13" s="1" customFormat="1" ht="8.25" customHeight="1" thickBot="1" x14ac:dyDescent="0.5">
      <c r="B5" s="3"/>
      <c r="C5" s="4"/>
      <c r="D5" s="4"/>
      <c r="E5" s="4"/>
      <c r="F5" s="4"/>
      <c r="G5" s="4"/>
      <c r="H5" s="4"/>
      <c r="I5" s="4"/>
      <c r="J5" s="4"/>
    </row>
    <row r="6" spans="1:13" s="5" customFormat="1" ht="24.75" customHeight="1" x14ac:dyDescent="0.4">
      <c r="A6" s="70" t="s">
        <v>1</v>
      </c>
      <c r="B6" s="72" t="s">
        <v>2</v>
      </c>
      <c r="C6" s="67" t="s">
        <v>3</v>
      </c>
      <c r="D6" s="67" t="s">
        <v>4</v>
      </c>
      <c r="E6" s="67" t="s">
        <v>5</v>
      </c>
      <c r="F6" s="74" t="s">
        <v>6</v>
      </c>
      <c r="G6" s="67" t="s">
        <v>7</v>
      </c>
      <c r="H6" s="67" t="s">
        <v>8</v>
      </c>
      <c r="I6" s="74" t="s">
        <v>9</v>
      </c>
      <c r="J6" s="67" t="s">
        <v>10</v>
      </c>
      <c r="L6" s="76" t="s">
        <v>47</v>
      </c>
      <c r="M6" s="76" t="s">
        <v>48</v>
      </c>
    </row>
    <row r="7" spans="1:13" s="5" customFormat="1" ht="23.25" customHeight="1" x14ac:dyDescent="0.4">
      <c r="A7" s="71"/>
      <c r="B7" s="73"/>
      <c r="C7" s="68"/>
      <c r="D7" s="68"/>
      <c r="E7" s="68"/>
      <c r="F7" s="75"/>
      <c r="G7" s="68"/>
      <c r="H7" s="68"/>
      <c r="I7" s="75"/>
      <c r="J7" s="68"/>
      <c r="L7" s="77"/>
      <c r="M7" s="77"/>
    </row>
    <row r="8" spans="1:13" s="1" customFormat="1" ht="23.25" customHeight="1" x14ac:dyDescent="0.45">
      <c r="A8" s="54" t="s">
        <v>11</v>
      </c>
      <c r="B8" s="6" t="s">
        <v>12</v>
      </c>
      <c r="C8" s="34" t="s">
        <v>13</v>
      </c>
      <c r="D8" s="8" t="s">
        <v>14</v>
      </c>
      <c r="E8" s="9">
        <v>9750</v>
      </c>
      <c r="F8" s="10">
        <v>10.63</v>
      </c>
      <c r="G8" s="11">
        <v>103642.5</v>
      </c>
      <c r="H8" s="12">
        <v>1.3607</v>
      </c>
      <c r="I8" s="11">
        <v>14.46</v>
      </c>
      <c r="J8" s="11">
        <v>141026.34</v>
      </c>
      <c r="L8" s="56">
        <f>ROUND(I8*$J$28,2)</f>
        <v>10.39</v>
      </c>
      <c r="M8" s="57">
        <f>ROUND(L8*E8,2)</f>
        <v>101302.5</v>
      </c>
    </row>
    <row r="9" spans="1:13" s="1" customFormat="1" ht="23.25" customHeight="1" x14ac:dyDescent="0.45">
      <c r="A9" s="54"/>
      <c r="B9" s="6" t="s">
        <v>15</v>
      </c>
      <c r="C9" s="34" t="s">
        <v>58</v>
      </c>
      <c r="D9" s="8"/>
      <c r="E9" s="15"/>
      <c r="F9" s="15"/>
      <c r="G9" s="8"/>
      <c r="H9" s="8"/>
      <c r="I9" s="8"/>
      <c r="J9" s="11"/>
      <c r="L9" s="58"/>
      <c r="M9" s="59"/>
    </row>
    <row r="10" spans="1:13" s="1" customFormat="1" ht="39.75" x14ac:dyDescent="0.45">
      <c r="A10" s="54"/>
      <c r="B10" s="6" t="s">
        <v>16</v>
      </c>
      <c r="C10" s="34" t="s">
        <v>59</v>
      </c>
      <c r="D10" s="8"/>
      <c r="E10" s="15"/>
      <c r="F10" s="15"/>
      <c r="G10" s="8"/>
      <c r="H10" s="8"/>
      <c r="I10" s="8"/>
      <c r="J10" s="11"/>
      <c r="L10" s="58"/>
      <c r="M10" s="59"/>
    </row>
    <row r="11" spans="1:13" s="1" customFormat="1" ht="23.25" customHeight="1" x14ac:dyDescent="0.45">
      <c r="A11" s="54" t="s">
        <v>16</v>
      </c>
      <c r="B11" s="6" t="s">
        <v>17</v>
      </c>
      <c r="C11" s="34" t="s">
        <v>18</v>
      </c>
      <c r="D11" s="8" t="s">
        <v>19</v>
      </c>
      <c r="E11" s="9">
        <v>487.5</v>
      </c>
      <c r="F11" s="10">
        <v>191.22</v>
      </c>
      <c r="G11" s="11">
        <v>93219.75</v>
      </c>
      <c r="H11" s="12">
        <v>1.3607</v>
      </c>
      <c r="I11" s="11">
        <v>260.19</v>
      </c>
      <c r="J11" s="11">
        <v>126844.11</v>
      </c>
      <c r="L11" s="36">
        <f t="shared" ref="L11:L23" si="0">ROUND(I11*$J$28,2)</f>
        <v>186.98</v>
      </c>
      <c r="M11" s="60">
        <f t="shared" ref="M11:M23" si="1">ROUND(L11*E11,2)</f>
        <v>91152.75</v>
      </c>
    </row>
    <row r="12" spans="1:13" s="1" customFormat="1" ht="23.25" customHeight="1" x14ac:dyDescent="0.45">
      <c r="A12" s="54"/>
      <c r="B12" s="6" t="s">
        <v>20</v>
      </c>
      <c r="C12" s="34" t="s">
        <v>60</v>
      </c>
      <c r="D12" s="8"/>
      <c r="E12" s="15"/>
      <c r="F12" s="15"/>
      <c r="G12" s="8"/>
      <c r="H12" s="8"/>
      <c r="I12" s="8"/>
      <c r="J12" s="11"/>
      <c r="L12" s="36">
        <f t="shared" si="0"/>
        <v>0</v>
      </c>
      <c r="M12" s="60">
        <f t="shared" si="1"/>
        <v>0</v>
      </c>
    </row>
    <row r="13" spans="1:13" s="1" customFormat="1" ht="23.25" customHeight="1" x14ac:dyDescent="0.45">
      <c r="A13" s="54" t="s">
        <v>21</v>
      </c>
      <c r="B13" s="6" t="s">
        <v>22</v>
      </c>
      <c r="C13" s="34" t="s">
        <v>23</v>
      </c>
      <c r="D13" s="8" t="s">
        <v>19</v>
      </c>
      <c r="E13" s="9">
        <v>109.69</v>
      </c>
      <c r="F13" s="10">
        <v>276.88</v>
      </c>
      <c r="G13" s="11">
        <v>30370.959999999999</v>
      </c>
      <c r="H13" s="12">
        <v>1.3607</v>
      </c>
      <c r="I13" s="11">
        <v>376.75</v>
      </c>
      <c r="J13" s="11">
        <v>41325.760000000002</v>
      </c>
      <c r="L13" s="36">
        <f t="shared" si="0"/>
        <v>270.74</v>
      </c>
      <c r="M13" s="60">
        <f t="shared" si="1"/>
        <v>29697.47</v>
      </c>
    </row>
    <row r="14" spans="1:13" s="1" customFormat="1" ht="23.25" customHeight="1" x14ac:dyDescent="0.45">
      <c r="A14" s="54"/>
      <c r="B14" s="6" t="s">
        <v>24</v>
      </c>
      <c r="C14" s="34" t="s">
        <v>61</v>
      </c>
      <c r="D14" s="8"/>
      <c r="E14" s="15"/>
      <c r="F14" s="15"/>
      <c r="G14" s="8"/>
      <c r="H14" s="8"/>
      <c r="I14" s="8"/>
      <c r="J14" s="11"/>
      <c r="L14" s="36">
        <f t="shared" si="0"/>
        <v>0</v>
      </c>
      <c r="M14" s="60">
        <f t="shared" si="1"/>
        <v>0</v>
      </c>
    </row>
    <row r="15" spans="1:13" s="1" customFormat="1" ht="21.75" x14ac:dyDescent="0.45">
      <c r="A15" s="54"/>
      <c r="B15" s="6" t="s">
        <v>21</v>
      </c>
      <c r="C15" s="34" t="s">
        <v>62</v>
      </c>
      <c r="D15" s="8"/>
      <c r="E15" s="15"/>
      <c r="F15" s="15"/>
      <c r="G15" s="8"/>
      <c r="H15" s="8"/>
      <c r="I15" s="8"/>
      <c r="J15" s="11"/>
      <c r="L15" s="36">
        <f t="shared" si="0"/>
        <v>0</v>
      </c>
      <c r="M15" s="60">
        <f t="shared" si="1"/>
        <v>0</v>
      </c>
    </row>
    <row r="16" spans="1:13" s="1" customFormat="1" ht="39.75" x14ac:dyDescent="0.45">
      <c r="A16" s="54" t="s">
        <v>25</v>
      </c>
      <c r="B16" s="6" t="s">
        <v>26</v>
      </c>
      <c r="C16" s="34" t="s">
        <v>63</v>
      </c>
      <c r="D16" s="8" t="s">
        <v>14</v>
      </c>
      <c r="E16" s="9">
        <v>9750</v>
      </c>
      <c r="F16" s="10">
        <v>344.68</v>
      </c>
      <c r="G16" s="11">
        <v>3360630</v>
      </c>
      <c r="H16" s="12">
        <v>1.3607</v>
      </c>
      <c r="I16" s="11">
        <v>469</v>
      </c>
      <c r="J16" s="11">
        <v>4572809.24</v>
      </c>
      <c r="L16" s="36">
        <f t="shared" si="0"/>
        <v>337.03</v>
      </c>
      <c r="M16" s="60">
        <f t="shared" si="1"/>
        <v>3286042.5</v>
      </c>
    </row>
    <row r="17" spans="1:13" s="1" customFormat="1" ht="23.25" customHeight="1" x14ac:dyDescent="0.45">
      <c r="A17" s="54" t="s">
        <v>27</v>
      </c>
      <c r="B17" s="6" t="s">
        <v>28</v>
      </c>
      <c r="C17" s="34" t="s">
        <v>64</v>
      </c>
      <c r="D17" s="8" t="s">
        <v>29</v>
      </c>
      <c r="E17" s="9">
        <v>194</v>
      </c>
      <c r="F17" s="10">
        <v>130.77000000000001</v>
      </c>
      <c r="G17" s="11">
        <v>25369.38</v>
      </c>
      <c r="H17" s="12">
        <v>1.3607</v>
      </c>
      <c r="I17" s="11">
        <v>177.93</v>
      </c>
      <c r="J17" s="11">
        <v>34520.11</v>
      </c>
      <c r="L17" s="36">
        <f t="shared" si="0"/>
        <v>127.86</v>
      </c>
      <c r="M17" s="60">
        <f t="shared" si="1"/>
        <v>24804.84</v>
      </c>
    </row>
    <row r="18" spans="1:13" s="1" customFormat="1" ht="23.25" customHeight="1" x14ac:dyDescent="0.45">
      <c r="A18" s="54" t="s">
        <v>30</v>
      </c>
      <c r="B18" s="6" t="s">
        <v>31</v>
      </c>
      <c r="C18" s="34" t="s">
        <v>65</v>
      </c>
      <c r="D18" s="8" t="s">
        <v>29</v>
      </c>
      <c r="E18" s="9">
        <v>780</v>
      </c>
      <c r="F18" s="10">
        <v>94.59</v>
      </c>
      <c r="G18" s="11">
        <v>73780.2</v>
      </c>
      <c r="H18" s="12">
        <v>1.3607</v>
      </c>
      <c r="I18" s="11">
        <v>128.69999999999999</v>
      </c>
      <c r="J18" s="11">
        <v>100392.71</v>
      </c>
      <c r="L18" s="36">
        <f t="shared" si="0"/>
        <v>92.49</v>
      </c>
      <c r="M18" s="60">
        <f t="shared" si="1"/>
        <v>72142.2</v>
      </c>
    </row>
    <row r="19" spans="1:13" s="1" customFormat="1" ht="23.25" customHeight="1" x14ac:dyDescent="0.45">
      <c r="A19" s="54" t="s">
        <v>32</v>
      </c>
      <c r="B19" s="6" t="s">
        <v>33</v>
      </c>
      <c r="C19" s="34" t="s">
        <v>66</v>
      </c>
      <c r="D19" s="8" t="s">
        <v>29</v>
      </c>
      <c r="E19" s="9">
        <v>1625</v>
      </c>
      <c r="F19" s="10">
        <v>84.26</v>
      </c>
      <c r="G19" s="11">
        <v>136922.5</v>
      </c>
      <c r="H19" s="12">
        <v>1.3607</v>
      </c>
      <c r="I19" s="11">
        <v>114.65</v>
      </c>
      <c r="J19" s="11">
        <v>186310.44</v>
      </c>
      <c r="L19" s="36">
        <f t="shared" si="0"/>
        <v>82.39</v>
      </c>
      <c r="M19" s="60">
        <f t="shared" si="1"/>
        <v>133883.75</v>
      </c>
    </row>
    <row r="20" spans="1:13" s="1" customFormat="1" ht="23.25" customHeight="1" x14ac:dyDescent="0.45">
      <c r="A20" s="54" t="s">
        <v>34</v>
      </c>
      <c r="B20" s="6" t="s">
        <v>35</v>
      </c>
      <c r="C20" s="34" t="s">
        <v>36</v>
      </c>
      <c r="D20" s="8" t="s">
        <v>37</v>
      </c>
      <c r="E20" s="9">
        <v>32</v>
      </c>
      <c r="F20" s="10">
        <v>1413.7</v>
      </c>
      <c r="G20" s="11">
        <v>45238.400000000001</v>
      </c>
      <c r="H20" s="12">
        <v>1.3607</v>
      </c>
      <c r="I20" s="11">
        <v>1923.62</v>
      </c>
      <c r="J20" s="11">
        <v>61555.89</v>
      </c>
      <c r="L20" s="36">
        <f t="shared" si="0"/>
        <v>1382.35</v>
      </c>
      <c r="M20" s="60">
        <f t="shared" si="1"/>
        <v>44235.199999999997</v>
      </c>
    </row>
    <row r="21" spans="1:13" s="1" customFormat="1" ht="23.25" customHeight="1" x14ac:dyDescent="0.45">
      <c r="A21" s="54"/>
      <c r="B21" s="6" t="s">
        <v>38</v>
      </c>
      <c r="C21" s="34" t="s">
        <v>67</v>
      </c>
      <c r="D21" s="8"/>
      <c r="E21" s="15"/>
      <c r="F21" s="15"/>
      <c r="G21" s="8"/>
      <c r="H21" s="8"/>
      <c r="I21" s="8"/>
      <c r="J21" s="11"/>
      <c r="L21" s="36">
        <f t="shared" si="0"/>
        <v>0</v>
      </c>
      <c r="M21" s="60">
        <f t="shared" si="1"/>
        <v>0</v>
      </c>
    </row>
    <row r="22" spans="1:13" s="1" customFormat="1" ht="23.25" customHeight="1" x14ac:dyDescent="0.45">
      <c r="A22" s="54"/>
      <c r="B22" s="6" t="s">
        <v>25</v>
      </c>
      <c r="C22" s="34" t="s">
        <v>68</v>
      </c>
      <c r="D22" s="8"/>
      <c r="E22" s="15"/>
      <c r="F22" s="15"/>
      <c r="G22" s="8"/>
      <c r="H22" s="8"/>
      <c r="I22" s="8"/>
      <c r="J22" s="11"/>
      <c r="L22" s="36">
        <f t="shared" si="0"/>
        <v>0</v>
      </c>
      <c r="M22" s="60">
        <f t="shared" si="1"/>
        <v>0</v>
      </c>
    </row>
    <row r="23" spans="1:13" s="1" customFormat="1" ht="23.25" customHeight="1" x14ac:dyDescent="0.45">
      <c r="A23" s="54" t="s">
        <v>39</v>
      </c>
      <c r="B23" s="6" t="s">
        <v>40</v>
      </c>
      <c r="C23" s="34" t="s">
        <v>41</v>
      </c>
      <c r="D23" s="8" t="s">
        <v>42</v>
      </c>
      <c r="E23" s="9">
        <v>34</v>
      </c>
      <c r="F23" s="10">
        <v>3207.44</v>
      </c>
      <c r="G23" s="11">
        <v>109052.96</v>
      </c>
      <c r="H23" s="12">
        <v>1.3607</v>
      </c>
      <c r="I23" s="11">
        <v>4364.3599999999997</v>
      </c>
      <c r="J23" s="11">
        <v>148388.35999999999</v>
      </c>
      <c r="L23" s="36">
        <f t="shared" si="0"/>
        <v>3136.3</v>
      </c>
      <c r="M23" s="60">
        <f>ROUND(L23*E23,2)</f>
        <v>106634.2</v>
      </c>
    </row>
    <row r="24" spans="1:13" s="1" customFormat="1" ht="21.75" customHeight="1" x14ac:dyDescent="0.45">
      <c r="A24" s="54"/>
      <c r="B24" s="16"/>
      <c r="C24" s="65"/>
      <c r="D24" s="18"/>
      <c r="E24" s="19"/>
      <c r="F24" s="20"/>
      <c r="G24" s="21"/>
      <c r="H24" s="21"/>
      <c r="I24" s="21"/>
      <c r="J24" s="18"/>
      <c r="L24" s="58"/>
      <c r="M24" s="59"/>
    </row>
    <row r="25" spans="1:13" s="1" customFormat="1" ht="27.75" customHeight="1" x14ac:dyDescent="0.45">
      <c r="A25" s="55"/>
      <c r="B25" s="22"/>
      <c r="C25" s="23"/>
      <c r="D25" s="24"/>
      <c r="E25" s="24"/>
      <c r="F25" s="23"/>
      <c r="G25" s="23"/>
      <c r="H25" s="23"/>
      <c r="I25" s="25" t="s">
        <v>53</v>
      </c>
      <c r="J25" s="26">
        <v>5413172.96</v>
      </c>
      <c r="L25" s="61"/>
      <c r="M25" s="62">
        <f>ROUND(SUM(M8:M23),2)</f>
        <v>3889895.41</v>
      </c>
    </row>
    <row r="26" spans="1:13" s="1" customFormat="1" ht="23.25" customHeight="1" x14ac:dyDescent="0.45">
      <c r="B26" s="27"/>
      <c r="C26" s="69"/>
      <c r="D26" s="69"/>
      <c r="E26" s="69"/>
      <c r="F26" s="69"/>
      <c r="G26" s="69"/>
      <c r="H26" s="69"/>
      <c r="I26" s="69"/>
      <c r="J26" s="28"/>
    </row>
    <row r="27" spans="1:13" s="1" customFormat="1" ht="19.5" customHeight="1" x14ac:dyDescent="0.45">
      <c r="B27" s="29"/>
      <c r="I27" s="1" t="s">
        <v>54</v>
      </c>
      <c r="J27" s="13">
        <v>3890000</v>
      </c>
      <c r="L27" s="1" t="s">
        <v>49</v>
      </c>
      <c r="M27" s="14">
        <f>J27-M25</f>
        <v>104.58999999985099</v>
      </c>
    </row>
    <row r="28" spans="1:13" s="1" customFormat="1" ht="24" customHeight="1" x14ac:dyDescent="0.45">
      <c r="B28" s="29"/>
      <c r="I28" s="1" t="s">
        <v>55</v>
      </c>
      <c r="J28" s="30">
        <f>J27/J25</f>
        <v>0.71861734859475102</v>
      </c>
    </row>
    <row r="29" spans="1:13" s="1" customFormat="1" ht="24" customHeight="1" thickBot="1" x14ac:dyDescent="0.5">
      <c r="B29" s="29"/>
    </row>
    <row r="30" spans="1:13" s="1" customFormat="1" ht="19.5" customHeight="1" x14ac:dyDescent="0.45">
      <c r="A30" s="70" t="s">
        <v>1</v>
      </c>
      <c r="B30" s="72" t="s">
        <v>2</v>
      </c>
      <c r="C30" s="67" t="s">
        <v>3</v>
      </c>
      <c r="D30" s="67" t="s">
        <v>4</v>
      </c>
      <c r="E30" s="67" t="s">
        <v>5</v>
      </c>
      <c r="F30" s="74" t="s">
        <v>6</v>
      </c>
      <c r="G30" s="67" t="s">
        <v>7</v>
      </c>
      <c r="H30" s="67" t="s">
        <v>8</v>
      </c>
      <c r="I30" s="74" t="s">
        <v>9</v>
      </c>
      <c r="J30" s="67" t="s">
        <v>10</v>
      </c>
      <c r="K30" s="5"/>
      <c r="L30" s="76" t="s">
        <v>47</v>
      </c>
      <c r="M30" s="76" t="s">
        <v>48</v>
      </c>
    </row>
    <row r="31" spans="1:13" s="1" customFormat="1" ht="24" customHeight="1" thickBot="1" x14ac:dyDescent="0.5">
      <c r="A31" s="71"/>
      <c r="B31" s="73"/>
      <c r="C31" s="68"/>
      <c r="D31" s="68"/>
      <c r="E31" s="68"/>
      <c r="F31" s="75"/>
      <c r="G31" s="68"/>
      <c r="H31" s="68"/>
      <c r="I31" s="75"/>
      <c r="J31" s="68"/>
      <c r="K31" s="5"/>
      <c r="L31" s="78"/>
      <c r="M31" s="78"/>
    </row>
    <row r="32" spans="1:13" s="1" customFormat="1" ht="24" customHeight="1" x14ac:dyDescent="0.45">
      <c r="A32" s="54" t="s">
        <v>11</v>
      </c>
      <c r="B32" s="6" t="s">
        <v>12</v>
      </c>
      <c r="C32" s="34" t="s">
        <v>13</v>
      </c>
      <c r="D32" s="8" t="s">
        <v>14</v>
      </c>
      <c r="E32" s="9">
        <v>9750</v>
      </c>
      <c r="F32" s="10">
        <v>10.63</v>
      </c>
      <c r="G32" s="11">
        <v>103642.5</v>
      </c>
      <c r="H32" s="12">
        <v>1.3607</v>
      </c>
      <c r="I32" s="11">
        <v>14.46</v>
      </c>
      <c r="J32" s="11">
        <v>141026.34</v>
      </c>
      <c r="L32" s="36">
        <f>ROUND(I32*$J$28,2)</f>
        <v>10.39</v>
      </c>
      <c r="M32" s="60">
        <f>ROUND(L32*E32,2)</f>
        <v>101302.5</v>
      </c>
    </row>
    <row r="33" spans="1:14" s="1" customFormat="1" ht="19.5" customHeight="1" x14ac:dyDescent="0.45">
      <c r="A33" s="54"/>
      <c r="B33" s="6" t="s">
        <v>15</v>
      </c>
      <c r="C33" s="34" t="s">
        <v>58</v>
      </c>
      <c r="D33" s="8"/>
      <c r="E33" s="15"/>
      <c r="F33" s="15"/>
      <c r="G33" s="8"/>
      <c r="H33" s="8"/>
      <c r="I33" s="8"/>
      <c r="J33" s="11"/>
      <c r="L33" s="58"/>
      <c r="M33" s="59"/>
    </row>
    <row r="34" spans="1:14" s="1" customFormat="1" ht="39.75" x14ac:dyDescent="0.45">
      <c r="A34" s="54"/>
      <c r="B34" s="6" t="s">
        <v>16</v>
      </c>
      <c r="C34" s="34" t="s">
        <v>59</v>
      </c>
      <c r="D34" s="8"/>
      <c r="E34" s="15"/>
      <c r="F34" s="15"/>
      <c r="G34" s="8"/>
      <c r="H34" s="8"/>
      <c r="I34" s="8"/>
      <c r="J34" s="11"/>
      <c r="L34" s="58"/>
      <c r="M34" s="59"/>
    </row>
    <row r="35" spans="1:14" s="1" customFormat="1" ht="21.75" x14ac:dyDescent="0.45">
      <c r="A35" s="54" t="s">
        <v>16</v>
      </c>
      <c r="B35" s="6" t="s">
        <v>17</v>
      </c>
      <c r="C35" s="34" t="s">
        <v>18</v>
      </c>
      <c r="D35" s="8" t="s">
        <v>19</v>
      </c>
      <c r="E35" s="9">
        <v>487.5</v>
      </c>
      <c r="F35" s="10">
        <v>191.22</v>
      </c>
      <c r="G35" s="11">
        <v>93219.75</v>
      </c>
      <c r="H35" s="12">
        <v>1.3607</v>
      </c>
      <c r="I35" s="11">
        <v>260.19</v>
      </c>
      <c r="J35" s="11">
        <v>126844.11</v>
      </c>
      <c r="L35" s="36">
        <f t="shared" ref="L35:L47" si="2">ROUND(I35*$J$28,2)</f>
        <v>186.98</v>
      </c>
      <c r="M35" s="60">
        <f t="shared" ref="M35:M46" si="3">ROUND(L35*E35,2)</f>
        <v>91152.75</v>
      </c>
    </row>
    <row r="36" spans="1:14" s="1" customFormat="1" ht="19.5" customHeight="1" x14ac:dyDescent="0.45">
      <c r="A36" s="54"/>
      <c r="B36" s="6" t="s">
        <v>20</v>
      </c>
      <c r="C36" s="34" t="s">
        <v>60</v>
      </c>
      <c r="D36" s="8"/>
      <c r="E36" s="15"/>
      <c r="F36" s="15"/>
      <c r="G36" s="8"/>
      <c r="H36" s="8"/>
      <c r="I36" s="8"/>
      <c r="J36" s="11"/>
      <c r="L36" s="36">
        <f t="shared" si="2"/>
        <v>0</v>
      </c>
      <c r="M36" s="60">
        <f t="shared" si="3"/>
        <v>0</v>
      </c>
    </row>
    <row r="37" spans="1:14" s="1" customFormat="1" ht="24" customHeight="1" x14ac:dyDescent="0.45">
      <c r="A37" s="54" t="s">
        <v>21</v>
      </c>
      <c r="B37" s="6" t="s">
        <v>22</v>
      </c>
      <c r="C37" s="34" t="s">
        <v>23</v>
      </c>
      <c r="D37" s="8" t="s">
        <v>19</v>
      </c>
      <c r="E37" s="9">
        <v>109.69</v>
      </c>
      <c r="F37" s="10">
        <v>276.88</v>
      </c>
      <c r="G37" s="11">
        <v>30370.959999999999</v>
      </c>
      <c r="H37" s="12">
        <v>1.3607</v>
      </c>
      <c r="I37" s="11">
        <v>376.75</v>
      </c>
      <c r="J37" s="11">
        <v>41325.760000000002</v>
      </c>
      <c r="L37" s="36">
        <f t="shared" si="2"/>
        <v>270.74</v>
      </c>
      <c r="M37" s="60">
        <f t="shared" si="3"/>
        <v>29697.47</v>
      </c>
    </row>
    <row r="38" spans="1:14" s="1" customFormat="1" ht="24" customHeight="1" x14ac:dyDescent="0.45">
      <c r="A38" s="54"/>
      <c r="B38" s="6" t="s">
        <v>24</v>
      </c>
      <c r="C38" s="34" t="s">
        <v>61</v>
      </c>
      <c r="D38" s="8"/>
      <c r="E38" s="15"/>
      <c r="F38" s="15"/>
      <c r="G38" s="8"/>
      <c r="H38" s="8"/>
      <c r="I38" s="8"/>
      <c r="J38" s="11"/>
      <c r="L38" s="36">
        <f t="shared" si="2"/>
        <v>0</v>
      </c>
      <c r="M38" s="60">
        <f t="shared" si="3"/>
        <v>0</v>
      </c>
    </row>
    <row r="39" spans="1:14" s="1" customFormat="1" ht="21.75" x14ac:dyDescent="0.45">
      <c r="A39" s="54"/>
      <c r="B39" s="6" t="s">
        <v>21</v>
      </c>
      <c r="C39" s="34" t="s">
        <v>62</v>
      </c>
      <c r="D39" s="8"/>
      <c r="E39" s="15"/>
      <c r="F39" s="15"/>
      <c r="G39" s="8"/>
      <c r="H39" s="8"/>
      <c r="I39" s="8"/>
      <c r="J39" s="11"/>
      <c r="L39" s="36">
        <f t="shared" si="2"/>
        <v>0</v>
      </c>
      <c r="M39" s="60">
        <f t="shared" si="3"/>
        <v>0</v>
      </c>
    </row>
    <row r="40" spans="1:14" s="1" customFormat="1" ht="39.75" x14ac:dyDescent="0.45">
      <c r="A40" s="54" t="s">
        <v>25</v>
      </c>
      <c r="B40" s="6" t="s">
        <v>26</v>
      </c>
      <c r="C40" s="34" t="s">
        <v>63</v>
      </c>
      <c r="D40" s="8" t="s">
        <v>14</v>
      </c>
      <c r="E40" s="9">
        <v>9750</v>
      </c>
      <c r="F40" s="10">
        <v>344.68</v>
      </c>
      <c r="G40" s="11">
        <v>3360630</v>
      </c>
      <c r="H40" s="12">
        <v>1.3607</v>
      </c>
      <c r="I40" s="11">
        <v>469</v>
      </c>
      <c r="J40" s="11">
        <v>4572809.24</v>
      </c>
      <c r="L40" s="36">
        <f t="shared" si="2"/>
        <v>337.03</v>
      </c>
      <c r="M40" s="60">
        <f t="shared" si="3"/>
        <v>3286042.5</v>
      </c>
    </row>
    <row r="41" spans="1:14" s="1" customFormat="1" ht="21.75" x14ac:dyDescent="0.45">
      <c r="A41" s="54" t="s">
        <v>27</v>
      </c>
      <c r="B41" s="6" t="s">
        <v>28</v>
      </c>
      <c r="C41" s="34" t="s">
        <v>64</v>
      </c>
      <c r="D41" s="8" t="s">
        <v>29</v>
      </c>
      <c r="E41" s="9">
        <v>194</v>
      </c>
      <c r="F41" s="10">
        <v>130.77000000000001</v>
      </c>
      <c r="G41" s="11">
        <v>25369.38</v>
      </c>
      <c r="H41" s="12">
        <v>1.3607</v>
      </c>
      <c r="I41" s="11">
        <v>177.93</v>
      </c>
      <c r="J41" s="11">
        <v>34520.11</v>
      </c>
      <c r="L41" s="40">
        <v>128.4</v>
      </c>
      <c r="M41" s="60">
        <f t="shared" si="3"/>
        <v>24909.599999999999</v>
      </c>
      <c r="N41" s="1">
        <v>127.86</v>
      </c>
    </row>
    <row r="42" spans="1:14" s="1" customFormat="1" ht="24" customHeight="1" x14ac:dyDescent="0.45">
      <c r="A42" s="54" t="s">
        <v>30</v>
      </c>
      <c r="B42" s="6" t="s">
        <v>31</v>
      </c>
      <c r="C42" s="34" t="s">
        <v>65</v>
      </c>
      <c r="D42" s="8" t="s">
        <v>29</v>
      </c>
      <c r="E42" s="9">
        <v>780</v>
      </c>
      <c r="F42" s="10">
        <v>94.59</v>
      </c>
      <c r="G42" s="11">
        <v>73780.2</v>
      </c>
      <c r="H42" s="12">
        <v>1.3607</v>
      </c>
      <c r="I42" s="11">
        <v>128.69999999999999</v>
      </c>
      <c r="J42" s="11">
        <v>100392.71</v>
      </c>
      <c r="L42" s="36">
        <f t="shared" si="2"/>
        <v>92.49</v>
      </c>
      <c r="M42" s="60">
        <f t="shared" si="3"/>
        <v>72142.2</v>
      </c>
    </row>
    <row r="43" spans="1:14" s="1" customFormat="1" ht="24" customHeight="1" x14ac:dyDescent="0.45">
      <c r="A43" s="54" t="s">
        <v>32</v>
      </c>
      <c r="B43" s="6" t="s">
        <v>33</v>
      </c>
      <c r="C43" s="34" t="s">
        <v>66</v>
      </c>
      <c r="D43" s="8" t="s">
        <v>29</v>
      </c>
      <c r="E43" s="9">
        <v>1625</v>
      </c>
      <c r="F43" s="10">
        <v>84.26</v>
      </c>
      <c r="G43" s="11">
        <v>136922.5</v>
      </c>
      <c r="H43" s="12">
        <v>1.3607</v>
      </c>
      <c r="I43" s="11">
        <v>114.65</v>
      </c>
      <c r="J43" s="11">
        <v>186310.44</v>
      </c>
      <c r="L43" s="36">
        <f t="shared" si="2"/>
        <v>82.39</v>
      </c>
      <c r="M43" s="60">
        <f t="shared" si="3"/>
        <v>133883.75</v>
      </c>
    </row>
    <row r="44" spans="1:14" s="1" customFormat="1" ht="24" customHeight="1" x14ac:dyDescent="0.45">
      <c r="A44" s="54" t="s">
        <v>34</v>
      </c>
      <c r="B44" s="6" t="s">
        <v>35</v>
      </c>
      <c r="C44" s="34" t="s">
        <v>36</v>
      </c>
      <c r="D44" s="8" t="s">
        <v>37</v>
      </c>
      <c r="E44" s="9">
        <v>32</v>
      </c>
      <c r="F44" s="10">
        <v>1413.7</v>
      </c>
      <c r="G44" s="11">
        <v>45238.400000000001</v>
      </c>
      <c r="H44" s="12">
        <v>1.3607</v>
      </c>
      <c r="I44" s="11">
        <v>1923.62</v>
      </c>
      <c r="J44" s="11">
        <v>61555.89</v>
      </c>
      <c r="L44" s="36">
        <f t="shared" si="2"/>
        <v>1382.35</v>
      </c>
      <c r="M44" s="60">
        <f t="shared" si="3"/>
        <v>44235.199999999997</v>
      </c>
    </row>
    <row r="45" spans="1:14" s="1" customFormat="1" ht="24" customHeight="1" x14ac:dyDescent="0.45">
      <c r="A45" s="54"/>
      <c r="B45" s="6" t="s">
        <v>38</v>
      </c>
      <c r="C45" s="34" t="s">
        <v>67</v>
      </c>
      <c r="D45" s="8"/>
      <c r="E45" s="15"/>
      <c r="F45" s="15"/>
      <c r="G45" s="8"/>
      <c r="H45" s="8"/>
      <c r="I45" s="8"/>
      <c r="J45" s="11"/>
      <c r="L45" s="36">
        <f t="shared" si="2"/>
        <v>0</v>
      </c>
      <c r="M45" s="60">
        <f t="shared" si="3"/>
        <v>0</v>
      </c>
    </row>
    <row r="46" spans="1:14" s="1" customFormat="1" ht="24" customHeight="1" x14ac:dyDescent="0.45">
      <c r="A46" s="54"/>
      <c r="B46" s="6" t="s">
        <v>25</v>
      </c>
      <c r="C46" s="34" t="s">
        <v>68</v>
      </c>
      <c r="D46" s="8"/>
      <c r="E46" s="15"/>
      <c r="F46" s="15"/>
      <c r="G46" s="8"/>
      <c r="H46" s="8"/>
      <c r="I46" s="8"/>
      <c r="J46" s="11"/>
      <c r="L46" s="36">
        <f t="shared" si="2"/>
        <v>0</v>
      </c>
      <c r="M46" s="60">
        <f t="shared" si="3"/>
        <v>0</v>
      </c>
    </row>
    <row r="47" spans="1:14" s="1" customFormat="1" ht="24" customHeight="1" x14ac:dyDescent="0.45">
      <c r="A47" s="54" t="s">
        <v>39</v>
      </c>
      <c r="B47" s="6" t="s">
        <v>40</v>
      </c>
      <c r="C47" s="34" t="s">
        <v>41</v>
      </c>
      <c r="D47" s="8" t="s">
        <v>42</v>
      </c>
      <c r="E47" s="9">
        <v>34</v>
      </c>
      <c r="F47" s="10">
        <v>3207.44</v>
      </c>
      <c r="G47" s="11">
        <v>109052.96</v>
      </c>
      <c r="H47" s="12">
        <v>1.3607</v>
      </c>
      <c r="I47" s="11">
        <v>4364.3599999999997</v>
      </c>
      <c r="J47" s="11">
        <v>148388.35999999999</v>
      </c>
      <c r="L47" s="36">
        <f t="shared" si="2"/>
        <v>3136.3</v>
      </c>
      <c r="M47" s="60">
        <f>ROUND(L47*E47,2)</f>
        <v>106634.2</v>
      </c>
    </row>
    <row r="48" spans="1:14" s="1" customFormat="1" ht="24" customHeight="1" thickBot="1" x14ac:dyDescent="0.5">
      <c r="A48" s="54"/>
      <c r="B48" s="16"/>
      <c r="C48" s="17"/>
      <c r="D48" s="18"/>
      <c r="E48" s="19"/>
      <c r="F48" s="20"/>
      <c r="G48" s="21"/>
      <c r="H48" s="21"/>
      <c r="I48" s="21"/>
      <c r="J48" s="18"/>
      <c r="L48" s="58"/>
      <c r="M48" s="59"/>
    </row>
    <row r="49" spans="1:13" s="1" customFormat="1" ht="24" customHeight="1" thickBot="1" x14ac:dyDescent="0.5">
      <c r="A49" s="55"/>
      <c r="B49" s="22"/>
      <c r="C49" s="23"/>
      <c r="D49" s="24"/>
      <c r="E49" s="24"/>
      <c r="F49" s="23"/>
      <c r="G49" s="23"/>
      <c r="H49" s="23"/>
      <c r="I49" s="25" t="s">
        <v>46</v>
      </c>
      <c r="J49" s="26">
        <v>5413172.96</v>
      </c>
      <c r="L49" s="63"/>
      <c r="M49" s="64">
        <f>ROUND(SUM(M32:M47),2)</f>
        <v>3890000.17</v>
      </c>
    </row>
    <row r="50" spans="1:13" s="1" customFormat="1" ht="24" customHeight="1" x14ac:dyDescent="0.45">
      <c r="B50" s="27"/>
      <c r="C50" s="69"/>
      <c r="D50" s="69"/>
      <c r="E50" s="69"/>
      <c r="F50" s="69"/>
      <c r="G50" s="69"/>
      <c r="H50" s="69"/>
      <c r="I50" s="69"/>
      <c r="J50" s="28"/>
    </row>
    <row r="51" spans="1:13" s="1" customFormat="1" ht="24" customHeight="1" x14ac:dyDescent="0.45">
      <c r="B51" s="29"/>
      <c r="I51" s="1" t="s">
        <v>54</v>
      </c>
      <c r="J51" s="13">
        <v>3890000</v>
      </c>
      <c r="L51" s="1" t="s">
        <v>49</v>
      </c>
      <c r="M51" s="14">
        <f>J51-M49</f>
        <v>-0.16999999992549419</v>
      </c>
    </row>
    <row r="52" spans="1:13" ht="24" customHeight="1" x14ac:dyDescent="0.45">
      <c r="A52" s="1"/>
      <c r="B52" s="29"/>
      <c r="C52" s="1"/>
      <c r="D52" s="1"/>
      <c r="E52" s="1"/>
      <c r="F52" s="1"/>
      <c r="G52" s="1"/>
      <c r="H52" s="1"/>
      <c r="I52" s="1" t="s">
        <v>55</v>
      </c>
      <c r="J52" s="30">
        <f>J51/J49</f>
        <v>0.71861734859475102</v>
      </c>
      <c r="K52" s="1"/>
      <c r="L52" s="1"/>
      <c r="M52" s="1"/>
    </row>
    <row r="53" spans="1:13" ht="24" customHeight="1" x14ac:dyDescent="0.35"/>
    <row r="54" spans="1:13" ht="24" customHeight="1" x14ac:dyDescent="0.35"/>
    <row r="55" spans="1:13" ht="24" customHeight="1" x14ac:dyDescent="0.35"/>
    <row r="56" spans="1:13" ht="24" customHeight="1" x14ac:dyDescent="0.35"/>
    <row r="57" spans="1:13" ht="24" customHeight="1" x14ac:dyDescent="0.35"/>
    <row r="58" spans="1:13" ht="24" customHeight="1" x14ac:dyDescent="0.35"/>
    <row r="59" spans="1:13" ht="24" customHeight="1" x14ac:dyDescent="0.35"/>
    <row r="60" spans="1:13" ht="24" customHeight="1" x14ac:dyDescent="0.35"/>
    <row r="61" spans="1:13" ht="24" customHeight="1" x14ac:dyDescent="0.35"/>
    <row r="62" spans="1:13" ht="24" customHeight="1" x14ac:dyDescent="0.35"/>
    <row r="63" spans="1:13" ht="24" customHeight="1" x14ac:dyDescent="0.35"/>
    <row r="64" spans="1:13" ht="24" customHeight="1" x14ac:dyDescent="0.35"/>
    <row r="65" ht="24" customHeight="1" x14ac:dyDescent="0.35"/>
    <row r="66" ht="24" customHeight="1" x14ac:dyDescent="0.35"/>
    <row r="67" ht="24" customHeight="1" x14ac:dyDescent="0.35"/>
    <row r="68" ht="24" customHeight="1" x14ac:dyDescent="0.35"/>
    <row r="69" ht="24" customHeight="1" x14ac:dyDescent="0.35"/>
    <row r="70" ht="24" customHeight="1" x14ac:dyDescent="0.35"/>
    <row r="71" ht="24" customHeight="1" x14ac:dyDescent="0.35"/>
    <row r="72" ht="24" customHeight="1" x14ac:dyDescent="0.35"/>
    <row r="73" ht="24" customHeight="1" x14ac:dyDescent="0.35"/>
    <row r="74" ht="24" customHeight="1" x14ac:dyDescent="0.35"/>
    <row r="75" ht="24" customHeight="1" x14ac:dyDescent="0.35"/>
    <row r="76" ht="24" customHeight="1" x14ac:dyDescent="0.35"/>
    <row r="77" ht="24" customHeight="1" x14ac:dyDescent="0.35"/>
    <row r="78" ht="24" customHeight="1" x14ac:dyDescent="0.35"/>
    <row r="79" ht="24" customHeight="1" x14ac:dyDescent="0.35"/>
    <row r="80" ht="24" customHeight="1" x14ac:dyDescent="0.35"/>
    <row r="81" ht="24" customHeight="1" x14ac:dyDescent="0.35"/>
    <row r="82" ht="24" customHeight="1" x14ac:dyDescent="0.35"/>
    <row r="83" ht="24" customHeight="1" x14ac:dyDescent="0.35"/>
    <row r="84" ht="24" customHeight="1" x14ac:dyDescent="0.35"/>
    <row r="85" ht="24" customHeight="1" x14ac:dyDescent="0.35"/>
    <row r="86" ht="24" customHeight="1" x14ac:dyDescent="0.35"/>
    <row r="87" ht="24" customHeight="1" x14ac:dyDescent="0.35"/>
    <row r="88" ht="24" customHeight="1" x14ac:dyDescent="0.35"/>
    <row r="89" ht="24" customHeight="1" x14ac:dyDescent="0.35"/>
    <row r="90" ht="24" customHeight="1" x14ac:dyDescent="0.35"/>
    <row r="91" ht="24" customHeight="1" x14ac:dyDescent="0.35"/>
    <row r="92" ht="24" customHeight="1" x14ac:dyDescent="0.35"/>
    <row r="93" ht="24" customHeight="1" x14ac:dyDescent="0.35"/>
    <row r="94" ht="24" customHeight="1" x14ac:dyDescent="0.35"/>
    <row r="95" ht="24" customHeight="1" x14ac:dyDescent="0.35"/>
    <row r="96" ht="24" customHeight="1" x14ac:dyDescent="0.35"/>
    <row r="97" ht="24" customHeight="1" x14ac:dyDescent="0.35"/>
    <row r="98" ht="24" customHeight="1" x14ac:dyDescent="0.35"/>
    <row r="99" ht="24" customHeight="1" x14ac:dyDescent="0.35"/>
    <row r="100" ht="24" customHeight="1" x14ac:dyDescent="0.35"/>
    <row r="101" ht="24" customHeight="1" x14ac:dyDescent="0.35"/>
    <row r="102" ht="24" customHeight="1" x14ac:dyDescent="0.35"/>
    <row r="103" ht="24" customHeight="1" x14ac:dyDescent="0.35"/>
    <row r="104" ht="24" customHeight="1" x14ac:dyDescent="0.35"/>
    <row r="105" ht="24" customHeight="1" x14ac:dyDescent="0.35"/>
    <row r="106" ht="24" customHeight="1" x14ac:dyDescent="0.35"/>
    <row r="107" ht="24" customHeight="1" x14ac:dyDescent="0.35"/>
    <row r="108" ht="19.5" customHeight="1" x14ac:dyDescent="0.35"/>
    <row r="109" ht="24" customHeight="1" x14ac:dyDescent="0.35"/>
    <row r="110" ht="19.5" customHeight="1" x14ac:dyDescent="0.35"/>
    <row r="111" ht="24" customHeight="1" x14ac:dyDescent="0.35"/>
    <row r="112" ht="19.5" customHeight="1" x14ac:dyDescent="0.35"/>
    <row r="113" ht="24" customHeight="1" x14ac:dyDescent="0.35"/>
    <row r="114" ht="21.75" customHeight="1" x14ac:dyDescent="0.35"/>
  </sheetData>
  <mergeCells count="27">
    <mergeCell ref="L6:L7"/>
    <mergeCell ref="M6:M7"/>
    <mergeCell ref="L30:L31"/>
    <mergeCell ref="M30:M31"/>
    <mergeCell ref="B1:J1"/>
    <mergeCell ref="J30:J31"/>
    <mergeCell ref="A6:A7"/>
    <mergeCell ref="B6:B7"/>
    <mergeCell ref="J6:J7"/>
    <mergeCell ref="C26:I26"/>
    <mergeCell ref="H6:H7"/>
    <mergeCell ref="I6:I7"/>
    <mergeCell ref="G6:G7"/>
    <mergeCell ref="C6:C7"/>
    <mergeCell ref="D6:D7"/>
    <mergeCell ref="E6:E7"/>
    <mergeCell ref="F6:F7"/>
    <mergeCell ref="A30:A31"/>
    <mergeCell ref="B30:B31"/>
    <mergeCell ref="C30:C31"/>
    <mergeCell ref="D30:D31"/>
    <mergeCell ref="E30:E31"/>
    <mergeCell ref="C50:I50"/>
    <mergeCell ref="F30:F31"/>
    <mergeCell ref="G30:G31"/>
    <mergeCell ref="H30:H31"/>
    <mergeCell ref="I30:I31"/>
  </mergeCells>
  <pageMargins left="0.15748031496062992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5846-C8B9-7440-85C6-F2742F973F6F}">
  <dimension ref="A1:L104"/>
  <sheetViews>
    <sheetView tabSelected="1" workbookViewId="0">
      <selection activeCell="O47" sqref="O47"/>
    </sheetView>
  </sheetViews>
  <sheetFormatPr defaultRowHeight="16.5" x14ac:dyDescent="0.35"/>
  <cols>
    <col min="1" max="1" width="5.390625" style="52" customWidth="1"/>
    <col min="2" max="2" width="55.55859375" style="53" customWidth="1"/>
    <col min="3" max="3" width="6.3359375" style="53" customWidth="1"/>
    <col min="4" max="4" width="9.3046875" style="53" customWidth="1"/>
    <col min="5" max="5" width="7.953125" style="53" hidden="1" customWidth="1"/>
    <col min="6" max="6" width="11.0546875" style="53" hidden="1" customWidth="1"/>
    <col min="7" max="7" width="6.7421875" style="53" hidden="1" customWidth="1"/>
    <col min="8" max="8" width="8.22265625" style="53" hidden="1" customWidth="1"/>
    <col min="9" max="9" width="11.32421875" style="53" hidden="1" customWidth="1"/>
    <col min="10" max="10" width="3.234375" style="53" hidden="1" customWidth="1"/>
    <col min="11" max="11" width="11.73046875" style="53" customWidth="1"/>
    <col min="12" max="12" width="12.80859375" style="53" bestFit="1" customWidth="1"/>
    <col min="13" max="16384" width="8.62890625" style="53"/>
  </cols>
  <sheetData>
    <row r="1" spans="1:12" s="1" customFormat="1" ht="36.75" hidden="1" customHeight="1" x14ac:dyDescent="0.45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12" s="1" customFormat="1" ht="23.25" hidden="1" customHeight="1" x14ac:dyDescent="0.4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</row>
    <row r="3" spans="1:12" s="1" customFormat="1" ht="23.25" hidden="1" customHeight="1" x14ac:dyDescent="0.45">
      <c r="A3" s="2" t="s">
        <v>45</v>
      </c>
      <c r="B3" s="2"/>
      <c r="C3" s="2"/>
      <c r="D3" s="2"/>
      <c r="E3" s="2"/>
      <c r="F3" s="2"/>
      <c r="G3" s="2"/>
      <c r="H3" s="2"/>
      <c r="I3" s="2">
        <v>12.346</v>
      </c>
      <c r="J3" s="2"/>
      <c r="K3" s="1">
        <f>ROUND(I3,2)</f>
        <v>12.35</v>
      </c>
      <c r="L3" s="1">
        <f>K3*2</f>
        <v>24.7</v>
      </c>
    </row>
    <row r="4" spans="1:12" s="1" customFormat="1" ht="23.25" hidden="1" customHeight="1" x14ac:dyDescent="0.45">
      <c r="A4" s="2" t="s">
        <v>43</v>
      </c>
      <c r="B4" s="2"/>
      <c r="C4" s="2"/>
      <c r="D4" s="2"/>
      <c r="E4" s="2"/>
      <c r="F4" s="2"/>
      <c r="G4" s="2"/>
      <c r="H4" s="2"/>
      <c r="I4" s="2"/>
      <c r="J4" s="2"/>
    </row>
    <row r="5" spans="1:12" s="1" customFormat="1" ht="8.25" hidden="1" customHeight="1" x14ac:dyDescent="0.45">
      <c r="A5" s="3"/>
      <c r="B5" s="4"/>
      <c r="C5" s="4"/>
      <c r="D5" s="4"/>
      <c r="E5" s="4"/>
      <c r="F5" s="4"/>
      <c r="G5" s="4"/>
      <c r="H5" s="4"/>
      <c r="I5" s="4"/>
    </row>
    <row r="6" spans="1:12" s="5" customFormat="1" ht="24.75" hidden="1" customHeight="1" x14ac:dyDescent="0.4">
      <c r="A6" s="72" t="s">
        <v>2</v>
      </c>
      <c r="B6" s="67" t="s">
        <v>3</v>
      </c>
      <c r="C6" s="67" t="s">
        <v>4</v>
      </c>
      <c r="D6" s="67" t="s">
        <v>5</v>
      </c>
      <c r="E6" s="74" t="s">
        <v>6</v>
      </c>
      <c r="F6" s="67" t="s">
        <v>7</v>
      </c>
      <c r="G6" s="67" t="s">
        <v>8</v>
      </c>
      <c r="H6" s="74" t="s">
        <v>9</v>
      </c>
      <c r="I6" s="67" t="s">
        <v>10</v>
      </c>
    </row>
    <row r="7" spans="1:12" s="5" customFormat="1" ht="23.25" hidden="1" customHeight="1" x14ac:dyDescent="0.4">
      <c r="A7" s="73"/>
      <c r="B7" s="68"/>
      <c r="C7" s="68"/>
      <c r="D7" s="68"/>
      <c r="E7" s="75"/>
      <c r="F7" s="68"/>
      <c r="G7" s="68"/>
      <c r="H7" s="75"/>
      <c r="I7" s="68"/>
    </row>
    <row r="8" spans="1:12" s="1" customFormat="1" ht="23.25" hidden="1" customHeight="1" x14ac:dyDescent="0.45">
      <c r="A8" s="6" t="s">
        <v>12</v>
      </c>
      <c r="B8" s="7" t="s">
        <v>13</v>
      </c>
      <c r="C8" s="8" t="s">
        <v>14</v>
      </c>
      <c r="D8" s="9">
        <v>9750</v>
      </c>
      <c r="E8" s="10">
        <v>10.63</v>
      </c>
      <c r="F8" s="11">
        <v>103642.5</v>
      </c>
      <c r="G8" s="12">
        <v>1.3607</v>
      </c>
      <c r="H8" s="11">
        <v>14.46</v>
      </c>
      <c r="I8" s="11">
        <v>141026.34</v>
      </c>
      <c r="K8" s="13">
        <f>ROUND(H8*$I$28,2)</f>
        <v>10.39</v>
      </c>
      <c r="L8" s="14">
        <f>ROUND(K8*D8,2)</f>
        <v>101302.5</v>
      </c>
    </row>
    <row r="9" spans="1:12" s="1" customFormat="1" ht="23.25" hidden="1" customHeight="1" x14ac:dyDescent="0.45">
      <c r="A9" s="6" t="s">
        <v>15</v>
      </c>
      <c r="B9" s="7" t="s">
        <v>58</v>
      </c>
      <c r="C9" s="8"/>
      <c r="D9" s="15"/>
      <c r="E9" s="15"/>
      <c r="F9" s="8"/>
      <c r="G9" s="8"/>
      <c r="H9" s="8"/>
      <c r="I9" s="11"/>
    </row>
    <row r="10" spans="1:12" s="1" customFormat="1" ht="23.25" hidden="1" customHeight="1" x14ac:dyDescent="0.45">
      <c r="A10" s="6" t="s">
        <v>16</v>
      </c>
      <c r="B10" s="7" t="s">
        <v>59</v>
      </c>
      <c r="C10" s="8"/>
      <c r="D10" s="15"/>
      <c r="E10" s="15"/>
      <c r="F10" s="8"/>
      <c r="G10" s="8"/>
      <c r="H10" s="8"/>
      <c r="I10" s="11"/>
    </row>
    <row r="11" spans="1:12" s="1" customFormat="1" ht="23.25" hidden="1" customHeight="1" x14ac:dyDescent="0.45">
      <c r="A11" s="6" t="s">
        <v>17</v>
      </c>
      <c r="B11" s="7" t="s">
        <v>18</v>
      </c>
      <c r="C11" s="8" t="s">
        <v>19</v>
      </c>
      <c r="D11" s="9">
        <v>487.5</v>
      </c>
      <c r="E11" s="10">
        <v>191.22</v>
      </c>
      <c r="F11" s="11">
        <v>93219.75</v>
      </c>
      <c r="G11" s="12">
        <v>1.3607</v>
      </c>
      <c r="H11" s="11">
        <v>260.19</v>
      </c>
      <c r="I11" s="11">
        <v>126844.11</v>
      </c>
      <c r="K11" s="13">
        <f t="shared" ref="K11:K23" si="0">ROUND(H11*$I$28,2)</f>
        <v>186.98</v>
      </c>
      <c r="L11" s="14">
        <f t="shared" ref="L11:L22" si="1">ROUND(K11*D11,2)</f>
        <v>91152.75</v>
      </c>
    </row>
    <row r="12" spans="1:12" s="1" customFormat="1" ht="23.25" hidden="1" customHeight="1" x14ac:dyDescent="0.45">
      <c r="A12" s="6" t="s">
        <v>20</v>
      </c>
      <c r="B12" s="7" t="s">
        <v>60</v>
      </c>
      <c r="C12" s="8"/>
      <c r="D12" s="15"/>
      <c r="E12" s="15"/>
      <c r="F12" s="8"/>
      <c r="G12" s="8"/>
      <c r="H12" s="8"/>
      <c r="I12" s="11"/>
      <c r="K12" s="13">
        <f t="shared" si="0"/>
        <v>0</v>
      </c>
      <c r="L12" s="14">
        <f t="shared" si="1"/>
        <v>0</v>
      </c>
    </row>
    <row r="13" spans="1:12" s="1" customFormat="1" ht="23.25" hidden="1" customHeight="1" x14ac:dyDescent="0.45">
      <c r="A13" s="6" t="s">
        <v>22</v>
      </c>
      <c r="B13" s="7" t="s">
        <v>23</v>
      </c>
      <c r="C13" s="8" t="s">
        <v>19</v>
      </c>
      <c r="D13" s="9">
        <v>109.69</v>
      </c>
      <c r="E13" s="10">
        <v>276.88</v>
      </c>
      <c r="F13" s="11">
        <v>30370.959999999999</v>
      </c>
      <c r="G13" s="12">
        <v>1.3607</v>
      </c>
      <c r="H13" s="11">
        <v>376.75</v>
      </c>
      <c r="I13" s="11">
        <v>41325.760000000002</v>
      </c>
      <c r="K13" s="13">
        <f t="shared" si="0"/>
        <v>270.74</v>
      </c>
      <c r="L13" s="14">
        <f t="shared" si="1"/>
        <v>29697.47</v>
      </c>
    </row>
    <row r="14" spans="1:12" s="1" customFormat="1" ht="23.25" hidden="1" customHeight="1" x14ac:dyDescent="0.45">
      <c r="A14" s="6" t="s">
        <v>24</v>
      </c>
      <c r="B14" s="7" t="s">
        <v>61</v>
      </c>
      <c r="C14" s="8"/>
      <c r="D14" s="15"/>
      <c r="E14" s="15"/>
      <c r="F14" s="8"/>
      <c r="G14" s="8"/>
      <c r="H14" s="8"/>
      <c r="I14" s="11"/>
      <c r="K14" s="13">
        <f t="shared" si="0"/>
        <v>0</v>
      </c>
      <c r="L14" s="14">
        <f t="shared" si="1"/>
        <v>0</v>
      </c>
    </row>
    <row r="15" spans="1:12" s="1" customFormat="1" ht="23.25" hidden="1" customHeight="1" x14ac:dyDescent="0.45">
      <c r="A15" s="6" t="s">
        <v>21</v>
      </c>
      <c r="B15" s="7" t="s">
        <v>62</v>
      </c>
      <c r="C15" s="8"/>
      <c r="D15" s="15"/>
      <c r="E15" s="15"/>
      <c r="F15" s="8"/>
      <c r="G15" s="8"/>
      <c r="H15" s="8"/>
      <c r="I15" s="11"/>
      <c r="K15" s="13">
        <f t="shared" si="0"/>
        <v>0</v>
      </c>
      <c r="L15" s="14">
        <f t="shared" si="1"/>
        <v>0</v>
      </c>
    </row>
    <row r="16" spans="1:12" s="1" customFormat="1" ht="23.25" hidden="1" customHeight="1" x14ac:dyDescent="0.45">
      <c r="A16" s="6" t="s">
        <v>26</v>
      </c>
      <c r="B16" s="7" t="s">
        <v>63</v>
      </c>
      <c r="C16" s="8" t="s">
        <v>14</v>
      </c>
      <c r="D16" s="9">
        <v>9750</v>
      </c>
      <c r="E16" s="10">
        <v>344.68</v>
      </c>
      <c r="F16" s="11">
        <v>3360630</v>
      </c>
      <c r="G16" s="12">
        <v>1.3607</v>
      </c>
      <c r="H16" s="11">
        <v>469</v>
      </c>
      <c r="I16" s="11">
        <v>4572809.24</v>
      </c>
      <c r="K16" s="13">
        <f t="shared" si="0"/>
        <v>337.03</v>
      </c>
      <c r="L16" s="14">
        <f t="shared" si="1"/>
        <v>3286042.5</v>
      </c>
    </row>
    <row r="17" spans="1:12" s="1" customFormat="1" ht="23.25" hidden="1" customHeight="1" x14ac:dyDescent="0.45">
      <c r="A17" s="6" t="s">
        <v>28</v>
      </c>
      <c r="B17" s="7" t="s">
        <v>64</v>
      </c>
      <c r="C17" s="8" t="s">
        <v>29</v>
      </c>
      <c r="D17" s="9">
        <v>194</v>
      </c>
      <c r="E17" s="10">
        <v>130.77000000000001</v>
      </c>
      <c r="F17" s="11">
        <v>25369.38</v>
      </c>
      <c r="G17" s="12">
        <v>1.3607</v>
      </c>
      <c r="H17" s="11">
        <v>177.93</v>
      </c>
      <c r="I17" s="11">
        <v>34520.11</v>
      </c>
      <c r="K17" s="13">
        <f t="shared" si="0"/>
        <v>127.86</v>
      </c>
      <c r="L17" s="14">
        <f t="shared" si="1"/>
        <v>24804.84</v>
      </c>
    </row>
    <row r="18" spans="1:12" s="1" customFormat="1" ht="23.25" hidden="1" customHeight="1" x14ac:dyDescent="0.45">
      <c r="A18" s="6" t="s">
        <v>31</v>
      </c>
      <c r="B18" s="7" t="s">
        <v>65</v>
      </c>
      <c r="C18" s="8" t="s">
        <v>29</v>
      </c>
      <c r="D18" s="9">
        <v>780</v>
      </c>
      <c r="E18" s="10">
        <v>94.59</v>
      </c>
      <c r="F18" s="11">
        <v>73780.2</v>
      </c>
      <c r="G18" s="12">
        <v>1.3607</v>
      </c>
      <c r="H18" s="11">
        <v>128.69999999999999</v>
      </c>
      <c r="I18" s="11">
        <v>100392.71</v>
      </c>
      <c r="K18" s="13">
        <f t="shared" si="0"/>
        <v>92.49</v>
      </c>
      <c r="L18" s="14">
        <f t="shared" si="1"/>
        <v>72142.2</v>
      </c>
    </row>
    <row r="19" spans="1:12" s="1" customFormat="1" ht="23.25" hidden="1" customHeight="1" x14ac:dyDescent="0.45">
      <c r="A19" s="6" t="s">
        <v>33</v>
      </c>
      <c r="B19" s="7" t="s">
        <v>66</v>
      </c>
      <c r="C19" s="8" t="s">
        <v>29</v>
      </c>
      <c r="D19" s="9">
        <v>1625</v>
      </c>
      <c r="E19" s="10">
        <v>84.26</v>
      </c>
      <c r="F19" s="11">
        <v>136922.5</v>
      </c>
      <c r="G19" s="12">
        <v>1.3607</v>
      </c>
      <c r="H19" s="11">
        <v>114.65</v>
      </c>
      <c r="I19" s="11">
        <v>186310.44</v>
      </c>
      <c r="K19" s="13">
        <f t="shared" si="0"/>
        <v>82.39</v>
      </c>
      <c r="L19" s="14">
        <f t="shared" si="1"/>
        <v>133883.75</v>
      </c>
    </row>
    <row r="20" spans="1:12" s="1" customFormat="1" ht="23.25" hidden="1" customHeight="1" x14ac:dyDescent="0.45">
      <c r="A20" s="6" t="s">
        <v>35</v>
      </c>
      <c r="B20" s="7" t="s">
        <v>36</v>
      </c>
      <c r="C20" s="8" t="s">
        <v>37</v>
      </c>
      <c r="D20" s="9">
        <v>32</v>
      </c>
      <c r="E20" s="10">
        <v>1413.7</v>
      </c>
      <c r="F20" s="11">
        <v>45238.400000000001</v>
      </c>
      <c r="G20" s="12">
        <v>1.3607</v>
      </c>
      <c r="H20" s="11">
        <v>1923.62</v>
      </c>
      <c r="I20" s="11">
        <v>61555.89</v>
      </c>
      <c r="K20" s="13">
        <f t="shared" si="0"/>
        <v>1382.35</v>
      </c>
      <c r="L20" s="14">
        <f t="shared" si="1"/>
        <v>44235.199999999997</v>
      </c>
    </row>
    <row r="21" spans="1:12" s="1" customFormat="1" ht="23.25" hidden="1" customHeight="1" x14ac:dyDescent="0.45">
      <c r="A21" s="6" t="s">
        <v>38</v>
      </c>
      <c r="B21" s="7" t="s">
        <v>67</v>
      </c>
      <c r="C21" s="8"/>
      <c r="D21" s="15"/>
      <c r="E21" s="15"/>
      <c r="F21" s="8"/>
      <c r="G21" s="8"/>
      <c r="H21" s="8"/>
      <c r="I21" s="11"/>
      <c r="K21" s="13">
        <f t="shared" si="0"/>
        <v>0</v>
      </c>
      <c r="L21" s="14">
        <f t="shared" si="1"/>
        <v>0</v>
      </c>
    </row>
    <row r="22" spans="1:12" s="1" customFormat="1" ht="23.25" hidden="1" customHeight="1" x14ac:dyDescent="0.45">
      <c r="A22" s="6" t="s">
        <v>25</v>
      </c>
      <c r="B22" s="7" t="s">
        <v>68</v>
      </c>
      <c r="C22" s="8"/>
      <c r="D22" s="15"/>
      <c r="E22" s="15"/>
      <c r="F22" s="8"/>
      <c r="G22" s="8"/>
      <c r="H22" s="8"/>
      <c r="I22" s="11"/>
      <c r="K22" s="13">
        <f t="shared" si="0"/>
        <v>0</v>
      </c>
      <c r="L22" s="14">
        <f t="shared" si="1"/>
        <v>0</v>
      </c>
    </row>
    <row r="23" spans="1:12" s="1" customFormat="1" ht="23.25" hidden="1" customHeight="1" x14ac:dyDescent="0.45">
      <c r="A23" s="6" t="s">
        <v>40</v>
      </c>
      <c r="B23" s="7" t="s">
        <v>41</v>
      </c>
      <c r="C23" s="8" t="s">
        <v>42</v>
      </c>
      <c r="D23" s="9">
        <v>34</v>
      </c>
      <c r="E23" s="10">
        <v>3207.44</v>
      </c>
      <c r="F23" s="11">
        <v>109052.96</v>
      </c>
      <c r="G23" s="12">
        <v>1.3607</v>
      </c>
      <c r="H23" s="11">
        <v>4364.3599999999997</v>
      </c>
      <c r="I23" s="11">
        <v>148388.35999999999</v>
      </c>
      <c r="K23" s="13">
        <f t="shared" si="0"/>
        <v>3136.3</v>
      </c>
      <c r="L23" s="14">
        <f>ROUND(K23*D23,2)</f>
        <v>106634.2</v>
      </c>
    </row>
    <row r="24" spans="1:12" s="1" customFormat="1" ht="21.75" hidden="1" customHeight="1" x14ac:dyDescent="0.45">
      <c r="A24" s="16"/>
      <c r="B24" s="17"/>
      <c r="C24" s="18"/>
      <c r="D24" s="19"/>
      <c r="E24" s="20"/>
      <c r="F24" s="21"/>
      <c r="G24" s="21"/>
      <c r="H24" s="21"/>
      <c r="I24" s="18"/>
    </row>
    <row r="25" spans="1:12" s="1" customFormat="1" ht="27.75" hidden="1" customHeight="1" x14ac:dyDescent="0.45">
      <c r="A25" s="22"/>
      <c r="B25" s="23"/>
      <c r="C25" s="24"/>
      <c r="D25" s="24"/>
      <c r="E25" s="23"/>
      <c r="F25" s="23"/>
      <c r="G25" s="23"/>
      <c r="H25" s="25" t="s">
        <v>46</v>
      </c>
      <c r="I25" s="26">
        <v>5413172.96</v>
      </c>
      <c r="L25" s="14">
        <f>ROUND(SUM(L8:L23),2)</f>
        <v>3889895.41</v>
      </c>
    </row>
    <row r="26" spans="1:12" s="1" customFormat="1" ht="23.25" hidden="1" customHeight="1" x14ac:dyDescent="0.45">
      <c r="A26" s="27"/>
      <c r="B26" s="83"/>
      <c r="C26" s="83"/>
      <c r="D26" s="83"/>
      <c r="E26" s="83"/>
      <c r="F26" s="83"/>
      <c r="G26" s="83"/>
      <c r="H26" s="83"/>
      <c r="I26" s="28"/>
    </row>
    <row r="27" spans="1:12" s="1" customFormat="1" ht="19.5" hidden="1" customHeight="1" x14ac:dyDescent="0.45">
      <c r="A27" s="29"/>
      <c r="I27" s="13">
        <v>3890000</v>
      </c>
      <c r="L27" s="14">
        <f>I27-L25</f>
        <v>104.58999999985099</v>
      </c>
    </row>
    <row r="28" spans="1:12" s="1" customFormat="1" ht="24" hidden="1" customHeight="1" x14ac:dyDescent="0.45">
      <c r="A28" s="29"/>
      <c r="I28" s="30">
        <f>I27/I25</f>
        <v>0.71861734859475102</v>
      </c>
    </row>
    <row r="29" spans="1:12" s="1" customFormat="1" ht="21.75" hidden="1" customHeight="1" x14ac:dyDescent="0.45">
      <c r="A29" s="29"/>
    </row>
    <row r="30" spans="1:12" s="1" customFormat="1" ht="19.5" hidden="1" customHeight="1" x14ac:dyDescent="0.45">
      <c r="A30" s="29"/>
    </row>
    <row r="31" spans="1:12" s="1" customFormat="1" ht="29.25" thickBot="1" x14ac:dyDescent="0.6">
      <c r="A31" s="80" t="s">
        <v>56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</row>
    <row r="32" spans="1:12" s="1" customFormat="1" ht="19.5" customHeight="1" x14ac:dyDescent="0.45">
      <c r="A32" s="84" t="s">
        <v>2</v>
      </c>
      <c r="B32" s="86" t="s">
        <v>3</v>
      </c>
      <c r="C32" s="86" t="s">
        <v>4</v>
      </c>
      <c r="D32" s="86" t="s">
        <v>5</v>
      </c>
      <c r="E32" s="87" t="s">
        <v>6</v>
      </c>
      <c r="F32" s="86" t="s">
        <v>7</v>
      </c>
      <c r="G32" s="86" t="s">
        <v>8</v>
      </c>
      <c r="H32" s="87" t="s">
        <v>9</v>
      </c>
      <c r="I32" s="86" t="s">
        <v>10</v>
      </c>
      <c r="J32" s="31"/>
      <c r="K32" s="89" t="s">
        <v>6</v>
      </c>
      <c r="L32" s="89" t="s">
        <v>51</v>
      </c>
    </row>
    <row r="33" spans="1:12" s="1" customFormat="1" ht="24" customHeight="1" thickBot="1" x14ac:dyDescent="0.5">
      <c r="A33" s="85"/>
      <c r="B33" s="68"/>
      <c r="C33" s="68"/>
      <c r="D33" s="68"/>
      <c r="E33" s="75"/>
      <c r="F33" s="68"/>
      <c r="G33" s="68"/>
      <c r="H33" s="75"/>
      <c r="I33" s="68"/>
      <c r="J33" s="32"/>
      <c r="K33" s="90"/>
      <c r="L33" s="90"/>
    </row>
    <row r="34" spans="1:12" s="1" customFormat="1" ht="24" customHeight="1" x14ac:dyDescent="0.45">
      <c r="A34" s="33" t="s">
        <v>12</v>
      </c>
      <c r="B34" s="34" t="s">
        <v>13</v>
      </c>
      <c r="C34" s="8" t="s">
        <v>14</v>
      </c>
      <c r="D34" s="9">
        <v>9750</v>
      </c>
      <c r="E34" s="10">
        <v>10.63</v>
      </c>
      <c r="F34" s="11">
        <v>103642.5</v>
      </c>
      <c r="G34" s="12">
        <v>1.3607</v>
      </c>
      <c r="H34" s="11">
        <v>14.46</v>
      </c>
      <c r="I34" s="11">
        <v>141026.34</v>
      </c>
      <c r="J34" s="35"/>
      <c r="K34" s="36">
        <f>ROUND(H34*$I$28,2)</f>
        <v>10.39</v>
      </c>
      <c r="L34" s="37">
        <f>ROUND(K34*D34,2)</f>
        <v>101302.5</v>
      </c>
    </row>
    <row r="35" spans="1:12" s="1" customFormat="1" ht="24" customHeight="1" x14ac:dyDescent="0.45">
      <c r="A35" s="33">
        <v>2</v>
      </c>
      <c r="B35" s="34" t="s">
        <v>18</v>
      </c>
      <c r="C35" s="8" t="s">
        <v>19</v>
      </c>
      <c r="D35" s="9">
        <v>487.5</v>
      </c>
      <c r="E35" s="10">
        <v>191.22</v>
      </c>
      <c r="F35" s="11">
        <v>93219.75</v>
      </c>
      <c r="G35" s="12">
        <v>1.3607</v>
      </c>
      <c r="H35" s="11">
        <v>260.19</v>
      </c>
      <c r="I35" s="11">
        <v>126844.11</v>
      </c>
      <c r="J35" s="35"/>
      <c r="K35" s="36">
        <f>ROUND(H35*$I$28,2)</f>
        <v>186.98</v>
      </c>
      <c r="L35" s="37">
        <f t="shared" ref="L35:L41" si="2">ROUND(K35*D35,2)</f>
        <v>91152.75</v>
      </c>
    </row>
    <row r="36" spans="1:12" s="1" customFormat="1" ht="24" customHeight="1" x14ac:dyDescent="0.45">
      <c r="A36" s="33">
        <v>3</v>
      </c>
      <c r="B36" s="34" t="s">
        <v>23</v>
      </c>
      <c r="C36" s="8" t="s">
        <v>19</v>
      </c>
      <c r="D36" s="9">
        <v>109.69</v>
      </c>
      <c r="E36" s="10">
        <v>276.88</v>
      </c>
      <c r="F36" s="11">
        <v>30370.959999999999</v>
      </c>
      <c r="G36" s="12">
        <v>1.3607</v>
      </c>
      <c r="H36" s="11">
        <v>376.75</v>
      </c>
      <c r="I36" s="11">
        <v>41325.760000000002</v>
      </c>
      <c r="J36" s="35"/>
      <c r="K36" s="36">
        <f>ROUND(H36*$I$28,2)</f>
        <v>270.74</v>
      </c>
      <c r="L36" s="37">
        <f t="shared" si="2"/>
        <v>29697.47</v>
      </c>
    </row>
    <row r="37" spans="1:12" s="1" customFormat="1" ht="39.75" x14ac:dyDescent="0.45">
      <c r="A37" s="33">
        <v>4</v>
      </c>
      <c r="B37" s="34" t="s">
        <v>63</v>
      </c>
      <c r="C37" s="8" t="s">
        <v>14</v>
      </c>
      <c r="D37" s="9">
        <v>9750</v>
      </c>
      <c r="E37" s="10">
        <v>344.68</v>
      </c>
      <c r="F37" s="11">
        <v>3360630</v>
      </c>
      <c r="G37" s="12">
        <v>1.3607</v>
      </c>
      <c r="H37" s="11">
        <v>469</v>
      </c>
      <c r="I37" s="11">
        <v>4572809.24</v>
      </c>
      <c r="J37" s="35"/>
      <c r="K37" s="38">
        <f>ROUND(H37*$I$28,2)</f>
        <v>337.03</v>
      </c>
      <c r="L37" s="39">
        <f t="shared" si="2"/>
        <v>3286042.5</v>
      </c>
    </row>
    <row r="38" spans="1:12" s="1" customFormat="1" ht="21.75" x14ac:dyDescent="0.45">
      <c r="A38" s="33">
        <v>5</v>
      </c>
      <c r="B38" s="34" t="s">
        <v>64</v>
      </c>
      <c r="C38" s="8" t="s">
        <v>29</v>
      </c>
      <c r="D38" s="9">
        <v>194</v>
      </c>
      <c r="E38" s="10">
        <v>130.77000000000001</v>
      </c>
      <c r="F38" s="11">
        <v>25369.38</v>
      </c>
      <c r="G38" s="12">
        <v>1.3607</v>
      </c>
      <c r="H38" s="11">
        <v>177.93</v>
      </c>
      <c r="I38" s="11">
        <v>34520.11</v>
      </c>
      <c r="J38" s="35"/>
      <c r="K38" s="40">
        <v>128.4</v>
      </c>
      <c r="L38" s="37">
        <f t="shared" si="2"/>
        <v>24909.599999999999</v>
      </c>
    </row>
    <row r="39" spans="1:12" s="1" customFormat="1" ht="24" customHeight="1" x14ac:dyDescent="0.45">
      <c r="A39" s="33">
        <v>6</v>
      </c>
      <c r="B39" s="34" t="s">
        <v>65</v>
      </c>
      <c r="C39" s="8" t="s">
        <v>29</v>
      </c>
      <c r="D39" s="9">
        <v>780</v>
      </c>
      <c r="E39" s="10">
        <v>94.59</v>
      </c>
      <c r="F39" s="11">
        <v>73780.2</v>
      </c>
      <c r="G39" s="12">
        <v>1.3607</v>
      </c>
      <c r="H39" s="11">
        <v>128.69999999999999</v>
      </c>
      <c r="I39" s="11">
        <v>100392.71</v>
      </c>
      <c r="J39" s="35"/>
      <c r="K39" s="36">
        <f>ROUND(H39*$I$28,2)</f>
        <v>92.49</v>
      </c>
      <c r="L39" s="37">
        <f t="shared" si="2"/>
        <v>72142.2</v>
      </c>
    </row>
    <row r="40" spans="1:12" s="1" customFormat="1" ht="24" customHeight="1" x14ac:dyDescent="0.45">
      <c r="A40" s="33">
        <v>7</v>
      </c>
      <c r="B40" s="34" t="s">
        <v>66</v>
      </c>
      <c r="C40" s="8" t="s">
        <v>29</v>
      </c>
      <c r="D40" s="9">
        <v>1625</v>
      </c>
      <c r="E40" s="10">
        <v>84.26</v>
      </c>
      <c r="F40" s="11">
        <v>136922.5</v>
      </c>
      <c r="G40" s="12">
        <v>1.3607</v>
      </c>
      <c r="H40" s="11">
        <v>114.65</v>
      </c>
      <c r="I40" s="11">
        <v>186310.44</v>
      </c>
      <c r="J40" s="35"/>
      <c r="K40" s="36">
        <f>ROUND(H40*$I$28,2)</f>
        <v>82.39</v>
      </c>
      <c r="L40" s="37">
        <f t="shared" si="2"/>
        <v>133883.75</v>
      </c>
    </row>
    <row r="41" spans="1:12" s="1" customFormat="1" ht="24" customHeight="1" x14ac:dyDescent="0.45">
      <c r="A41" s="33">
        <v>8</v>
      </c>
      <c r="B41" s="34" t="s">
        <v>36</v>
      </c>
      <c r="C41" s="8" t="s">
        <v>37</v>
      </c>
      <c r="D41" s="9">
        <v>32</v>
      </c>
      <c r="E41" s="10">
        <v>1413.7</v>
      </c>
      <c r="F41" s="11">
        <v>45238.400000000001</v>
      </c>
      <c r="G41" s="12">
        <v>1.3607</v>
      </c>
      <c r="H41" s="11">
        <v>1923.62</v>
      </c>
      <c r="I41" s="11">
        <v>61555.89</v>
      </c>
      <c r="J41" s="35"/>
      <c r="K41" s="36">
        <f>ROUND(H41*$I$28,2)</f>
        <v>1382.35</v>
      </c>
      <c r="L41" s="37">
        <f t="shared" si="2"/>
        <v>44235.199999999997</v>
      </c>
    </row>
    <row r="42" spans="1:12" s="1" customFormat="1" ht="24" customHeight="1" thickBot="1" x14ac:dyDescent="0.5">
      <c r="A42" s="41">
        <v>9</v>
      </c>
      <c r="B42" s="42" t="s">
        <v>41</v>
      </c>
      <c r="C42" s="43" t="s">
        <v>42</v>
      </c>
      <c r="D42" s="44">
        <v>34</v>
      </c>
      <c r="E42" s="45">
        <v>3207.44</v>
      </c>
      <c r="F42" s="46">
        <v>109052.96</v>
      </c>
      <c r="G42" s="47">
        <v>1.3607</v>
      </c>
      <c r="H42" s="46">
        <v>4364.3599999999997</v>
      </c>
      <c r="I42" s="46">
        <v>148388.35999999999</v>
      </c>
      <c r="J42" s="48"/>
      <c r="K42" s="49">
        <f>ROUND(H42*$I$28,2)</f>
        <v>3136.3</v>
      </c>
      <c r="L42" s="50">
        <f>ROUND(K42*D42,2)</f>
        <v>106634.2</v>
      </c>
    </row>
    <row r="43" spans="1:12" s="1" customFormat="1" ht="24" customHeight="1" thickBot="1" x14ac:dyDescent="0.5">
      <c r="A43" s="81" t="s">
        <v>57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  <c r="L43" s="37">
        <f>ROUND(SUM(L34:L42),2)</f>
        <v>3890000.17</v>
      </c>
    </row>
    <row r="44" spans="1:12" s="1" customFormat="1" ht="24" customHeight="1" thickBot="1" x14ac:dyDescent="0.5">
      <c r="A44" s="88" t="s">
        <v>50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51">
        <v>3890000</v>
      </c>
    </row>
    <row r="45" spans="1:12" ht="24" customHeight="1" x14ac:dyDescent="0.35"/>
    <row r="46" spans="1:12" ht="24" customHeight="1" x14ac:dyDescent="0.35"/>
    <row r="47" spans="1:12" ht="24" customHeight="1" x14ac:dyDescent="0.35"/>
    <row r="48" spans="1:12" ht="24" customHeight="1" x14ac:dyDescent="0.35"/>
    <row r="49" ht="24" customHeight="1" x14ac:dyDescent="0.35"/>
    <row r="50" ht="24" customHeight="1" x14ac:dyDescent="0.35"/>
    <row r="51" ht="24" customHeight="1" x14ac:dyDescent="0.35"/>
    <row r="52" ht="24" customHeight="1" x14ac:dyDescent="0.35"/>
    <row r="53" ht="24" customHeight="1" x14ac:dyDescent="0.35"/>
    <row r="54" ht="24" customHeight="1" x14ac:dyDescent="0.35"/>
    <row r="55" ht="24" customHeight="1" x14ac:dyDescent="0.35"/>
    <row r="56" ht="24" customHeight="1" x14ac:dyDescent="0.35"/>
    <row r="57" ht="24" customHeight="1" x14ac:dyDescent="0.35"/>
    <row r="58" ht="24" customHeight="1" x14ac:dyDescent="0.35"/>
    <row r="59" ht="24" customHeight="1" x14ac:dyDescent="0.35"/>
    <row r="60" ht="24" customHeight="1" x14ac:dyDescent="0.35"/>
    <row r="61" ht="24" customHeight="1" x14ac:dyDescent="0.35"/>
    <row r="62" ht="24" customHeight="1" x14ac:dyDescent="0.35"/>
    <row r="63" ht="24" customHeight="1" x14ac:dyDescent="0.35"/>
    <row r="64" ht="24" customHeight="1" x14ac:dyDescent="0.35"/>
    <row r="65" ht="24" customHeight="1" x14ac:dyDescent="0.35"/>
    <row r="66" ht="24" customHeight="1" x14ac:dyDescent="0.35"/>
    <row r="67" ht="24" customHeight="1" x14ac:dyDescent="0.35"/>
    <row r="68" ht="24" customHeight="1" x14ac:dyDescent="0.35"/>
    <row r="69" ht="24" customHeight="1" x14ac:dyDescent="0.35"/>
    <row r="70" ht="24" customHeight="1" x14ac:dyDescent="0.35"/>
    <row r="71" ht="24" customHeight="1" x14ac:dyDescent="0.35"/>
    <row r="72" ht="24" customHeight="1" x14ac:dyDescent="0.35"/>
    <row r="73" ht="24" customHeight="1" x14ac:dyDescent="0.35"/>
    <row r="74" ht="24" customHeight="1" x14ac:dyDescent="0.35"/>
    <row r="75" ht="24" customHeight="1" x14ac:dyDescent="0.35"/>
    <row r="76" ht="24" customHeight="1" x14ac:dyDescent="0.35"/>
    <row r="77" ht="24" customHeight="1" x14ac:dyDescent="0.35"/>
    <row r="78" ht="24" customHeight="1" x14ac:dyDescent="0.35"/>
    <row r="79" ht="24" customHeight="1" x14ac:dyDescent="0.35"/>
    <row r="80" ht="24" customHeight="1" x14ac:dyDescent="0.35"/>
    <row r="81" ht="24" customHeight="1" x14ac:dyDescent="0.35"/>
    <row r="82" ht="24" customHeight="1" x14ac:dyDescent="0.35"/>
    <row r="83" ht="24" customHeight="1" x14ac:dyDescent="0.35"/>
    <row r="84" ht="24" customHeight="1" x14ac:dyDescent="0.35"/>
    <row r="85" ht="24" customHeight="1" x14ac:dyDescent="0.35"/>
    <row r="86" ht="24" customHeight="1" x14ac:dyDescent="0.35"/>
    <row r="87" ht="24" customHeight="1" x14ac:dyDescent="0.35"/>
    <row r="88" ht="24" customHeight="1" x14ac:dyDescent="0.35"/>
    <row r="89" ht="24" customHeight="1" x14ac:dyDescent="0.35"/>
    <row r="90" ht="24" customHeight="1" x14ac:dyDescent="0.35"/>
    <row r="91" ht="24" customHeight="1" x14ac:dyDescent="0.35"/>
    <row r="92" ht="24" customHeight="1" x14ac:dyDescent="0.35"/>
    <row r="93" ht="24" customHeight="1" x14ac:dyDescent="0.35"/>
    <row r="94" ht="24" customHeight="1" x14ac:dyDescent="0.35"/>
    <row r="95" ht="24" customHeight="1" x14ac:dyDescent="0.35"/>
    <row r="96" ht="24" customHeight="1" x14ac:dyDescent="0.35"/>
    <row r="97" ht="24" customHeight="1" x14ac:dyDescent="0.35"/>
    <row r="98" ht="19.5" customHeight="1" x14ac:dyDescent="0.35"/>
    <row r="99" ht="24" customHeight="1" x14ac:dyDescent="0.35"/>
    <row r="100" ht="19.5" customHeight="1" x14ac:dyDescent="0.35"/>
    <row r="101" ht="24" customHeight="1" x14ac:dyDescent="0.35"/>
    <row r="102" ht="19.5" customHeight="1" x14ac:dyDescent="0.35"/>
    <row r="103" ht="24" customHeight="1" x14ac:dyDescent="0.35"/>
    <row r="104" ht="21.75" customHeight="1" x14ac:dyDescent="0.35"/>
  </sheetData>
  <mergeCells count="25">
    <mergeCell ref="A44:K44"/>
    <mergeCell ref="H32:H33"/>
    <mergeCell ref="I32:I33"/>
    <mergeCell ref="K32:K33"/>
    <mergeCell ref="L32:L33"/>
    <mergeCell ref="A31:L31"/>
    <mergeCell ref="A43:K43"/>
    <mergeCell ref="I6:I7"/>
    <mergeCell ref="B26:H26"/>
    <mergeCell ref="A32:A33"/>
    <mergeCell ref="B32:B33"/>
    <mergeCell ref="C32:C33"/>
    <mergeCell ref="D32:D33"/>
    <mergeCell ref="E32:E33"/>
    <mergeCell ref="F32:F33"/>
    <mergeCell ref="G32:G33"/>
    <mergeCell ref="A1:I1"/>
    <mergeCell ref="A6:A7"/>
    <mergeCell ref="B6:B7"/>
    <mergeCell ref="C6:C7"/>
    <mergeCell ref="D6:D7"/>
    <mergeCell ref="E6:E7"/>
    <mergeCell ref="F6:F7"/>
    <mergeCell ref="G6:G7"/>
    <mergeCell ref="H6:H7"/>
  </mergeCells>
  <pageMargins left="0.15748031496062992" right="0" top="0" bottom="0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แบบสรุปราคากลางงานทางสะพานแ (2)</vt:lpstr>
      <vt:lpstr>ว452</vt:lpstr>
      <vt:lpstr>แนบสัญญา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PChom</dc:creator>
  <cp:lastModifiedBy>X</cp:lastModifiedBy>
  <cp:lastPrinted>2021-05-31T19:27:13Z</cp:lastPrinted>
  <dcterms:created xsi:type="dcterms:W3CDTF">2021-05-31T04:21:22Z</dcterms:created>
  <dcterms:modified xsi:type="dcterms:W3CDTF">2021-06-02T07:59:50Z</dcterms:modified>
</cp:coreProperties>
</file>